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465" windowWidth="20730" windowHeight="11760" tabRatio="500"/>
  </bookViews>
  <sheets>
    <sheet name="説明" sheetId="5" r:id="rId1"/>
    <sheet name="入力シート" sheetId="1" r:id="rId2"/>
    <sheet name="団体" sheetId="2" r:id="rId3"/>
    <sheet name="個人" sheetId="3" r:id="rId4"/>
    <sheet name="人数" sheetId="6" r:id="rId5"/>
  </sheets>
  <definedNames>
    <definedName name="_xlnm._FilterDatabase" localSheetId="3" hidden="1">個人!$E$1:$E$48</definedName>
    <definedName name="_xlnm.Print_Area" localSheetId="1">入力シート!$A$1:$X$60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3"/>
  <c r="H2"/>
  <c r="A3"/>
  <c r="H3"/>
  <c r="A4"/>
  <c r="H4"/>
  <c r="A5"/>
  <c r="H5"/>
  <c r="A6"/>
  <c r="H6"/>
  <c r="A7"/>
  <c r="H7"/>
  <c r="A8"/>
  <c r="H8"/>
  <c r="A9"/>
  <c r="H9"/>
  <c r="A10"/>
  <c r="H10"/>
  <c r="A11"/>
  <c r="H11"/>
  <c r="A12"/>
  <c r="H12"/>
  <c r="A13"/>
  <c r="H13"/>
  <c r="A14"/>
  <c r="H14"/>
  <c r="A15"/>
  <c r="H15"/>
  <c r="A16"/>
  <c r="H16"/>
  <c r="A17"/>
  <c r="H17"/>
  <c r="A18"/>
  <c r="H18"/>
  <c r="A19"/>
  <c r="H19"/>
  <c r="A20"/>
  <c r="H20"/>
  <c r="A21"/>
  <c r="H21"/>
  <c r="A22"/>
  <c r="H22"/>
  <c r="A23"/>
  <c r="H23"/>
  <c r="A24"/>
  <c r="H24"/>
  <c r="A25"/>
  <c r="H25"/>
  <c r="A26"/>
  <c r="H26"/>
  <c r="A27"/>
  <c r="H27"/>
  <c r="A28"/>
  <c r="H28"/>
  <c r="A29"/>
  <c r="H29"/>
  <c r="A30"/>
  <c r="H30"/>
  <c r="A31"/>
  <c r="H31"/>
  <c r="A32"/>
  <c r="H32"/>
  <c r="A33"/>
  <c r="H33"/>
  <c r="A34"/>
  <c r="H34"/>
  <c r="A35"/>
  <c r="H35"/>
  <c r="A36"/>
  <c r="H36"/>
  <c r="A37"/>
  <c r="H37"/>
  <c r="A38"/>
  <c r="H38"/>
  <c r="A39"/>
  <c r="H39"/>
  <c r="A40"/>
  <c r="H40"/>
  <c r="A41"/>
  <c r="H41"/>
  <c r="A42"/>
  <c r="H42"/>
  <c r="A43"/>
  <c r="H43"/>
  <c r="A44"/>
  <c r="H44"/>
  <c r="A45"/>
  <c r="H45"/>
  <c r="A46"/>
  <c r="H46"/>
  <c r="A47"/>
  <c r="H47"/>
  <c r="A48"/>
  <c r="H48"/>
  <c r="A1"/>
  <c r="H1"/>
  <c r="F18"/>
  <c r="B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1"/>
  <c r="U11" i="1"/>
  <c r="U12"/>
  <c r="U13"/>
  <c r="U15"/>
  <c r="U16"/>
  <c r="D7" i="6"/>
  <c r="C7"/>
  <c r="A7"/>
  <c r="B7"/>
  <c r="E2" i="3"/>
  <c r="J2"/>
  <c r="E3"/>
  <c r="J3"/>
  <c r="E4"/>
  <c r="J4"/>
  <c r="E5"/>
  <c r="J5"/>
  <c r="E6"/>
  <c r="J6"/>
  <c r="E7"/>
  <c r="J7"/>
  <c r="E8"/>
  <c r="J8"/>
  <c r="E9"/>
  <c r="J9"/>
  <c r="E10"/>
  <c r="J10"/>
  <c r="E11"/>
  <c r="J11"/>
  <c r="E12"/>
  <c r="J12"/>
  <c r="E13"/>
  <c r="J13"/>
  <c r="E14"/>
  <c r="J14"/>
  <c r="E15"/>
  <c r="J15"/>
  <c r="E16"/>
  <c r="J16"/>
  <c r="E17"/>
  <c r="J17"/>
  <c r="E18"/>
  <c r="J18"/>
  <c r="E19"/>
  <c r="J19"/>
  <c r="E20"/>
  <c r="J20"/>
  <c r="E21"/>
  <c r="J21"/>
  <c r="E22"/>
  <c r="J22"/>
  <c r="E23"/>
  <c r="J23"/>
  <c r="E24"/>
  <c r="J24"/>
  <c r="E25"/>
  <c r="J25"/>
  <c r="E26"/>
  <c r="J26"/>
  <c r="E27"/>
  <c r="J27"/>
  <c r="E28"/>
  <c r="J28"/>
  <c r="E29"/>
  <c r="J29"/>
  <c r="E30"/>
  <c r="J30"/>
  <c r="E31"/>
  <c r="J31"/>
  <c r="E32"/>
  <c r="J32"/>
  <c r="E33"/>
  <c r="J33"/>
  <c r="E34"/>
  <c r="J34"/>
  <c r="E35"/>
  <c r="J35"/>
  <c r="E36"/>
  <c r="J36"/>
  <c r="E37"/>
  <c r="J37"/>
  <c r="E38"/>
  <c r="J38"/>
  <c r="E39"/>
  <c r="J39"/>
  <c r="E40"/>
  <c r="J40"/>
  <c r="E41"/>
  <c r="J41"/>
  <c r="E42"/>
  <c r="J42"/>
  <c r="E43"/>
  <c r="J43"/>
  <c r="E44"/>
  <c r="J44"/>
  <c r="E45"/>
  <c r="J45"/>
  <c r="E46"/>
  <c r="J46"/>
  <c r="E47"/>
  <c r="J47"/>
  <c r="E48"/>
  <c r="J48"/>
  <c r="E1"/>
  <c r="J1"/>
  <c r="B2" i="2"/>
  <c r="I2" i="3"/>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1"/>
  <c r="G6" i="2"/>
  <c r="G7"/>
  <c r="G8"/>
  <c r="G9"/>
  <c r="G5"/>
  <c r="B6"/>
  <c r="B7"/>
  <c r="B8"/>
  <c r="B9"/>
  <c r="B10"/>
  <c r="B11"/>
  <c r="B5"/>
  <c r="F26" i="3"/>
  <c r="F27"/>
  <c r="F28"/>
  <c r="F29"/>
  <c r="F30"/>
  <c r="F31"/>
  <c r="F32"/>
  <c r="F33"/>
  <c r="F34"/>
  <c r="F35"/>
  <c r="F36"/>
  <c r="F37"/>
  <c r="F38"/>
  <c r="F39"/>
  <c r="F40"/>
  <c r="F41"/>
  <c r="F42"/>
  <c r="F43"/>
  <c r="F44"/>
  <c r="F45"/>
  <c r="F46"/>
  <c r="F47"/>
  <c r="F48"/>
  <c r="F25"/>
  <c r="F2"/>
  <c r="F3"/>
  <c r="F4"/>
  <c r="F5"/>
  <c r="F6"/>
  <c r="F7"/>
  <c r="F8"/>
  <c r="F9"/>
  <c r="F10"/>
  <c r="F11"/>
  <c r="F12"/>
  <c r="F13"/>
  <c r="F14"/>
  <c r="F15"/>
  <c r="F16"/>
  <c r="F17"/>
  <c r="F19"/>
  <c r="F20"/>
  <c r="F21"/>
  <c r="F22"/>
  <c r="F23"/>
  <c r="F24"/>
  <c r="F1"/>
  <c r="A3" i="6"/>
  <c r="T3"/>
  <c r="S3"/>
  <c r="R3"/>
  <c r="Q3"/>
  <c r="P3"/>
  <c r="O3"/>
  <c r="N3"/>
  <c r="M3"/>
  <c r="U3"/>
  <c r="K3"/>
  <c r="J3"/>
  <c r="I3"/>
  <c r="H3"/>
  <c r="G3"/>
  <c r="F3"/>
  <c r="E3"/>
  <c r="D3"/>
  <c r="L3"/>
  <c r="V3"/>
  <c r="C3"/>
  <c r="B3"/>
  <c r="G2" i="2"/>
  <c r="H6"/>
  <c r="I6"/>
  <c r="H7"/>
  <c r="I7"/>
  <c r="H8"/>
  <c r="I8"/>
  <c r="H9"/>
  <c r="I9"/>
  <c r="I5"/>
  <c r="H5"/>
  <c r="C6"/>
  <c r="D6"/>
  <c r="C7"/>
  <c r="D7"/>
  <c r="C8"/>
  <c r="D8"/>
  <c r="C9"/>
  <c r="D9"/>
  <c r="C10"/>
  <c r="D10"/>
  <c r="C11"/>
  <c r="D11"/>
  <c r="D5"/>
  <c r="C5"/>
  <c r="H2"/>
  <c r="C2"/>
  <c r="G12" i="1"/>
  <c r="G13"/>
  <c r="G14"/>
  <c r="G15"/>
  <c r="E15"/>
  <c r="C15"/>
</calcChain>
</file>

<file path=xl/comments1.xml><?xml version="1.0" encoding="utf-8"?>
<comments xmlns="http://schemas.openxmlformats.org/spreadsheetml/2006/main">
  <authors>
    <author>浜田市教育委員会</author>
    <author>yui</author>
  </authors>
  <commentList>
    <comment ref="U2" authorId="0">
      <text>
        <r>
          <rPr>
            <b/>
            <sz val="12"/>
            <color indexed="81"/>
            <rFont val="ＭＳ Ｐゴシック"/>
            <family val="3"/>
            <charset val="128"/>
          </rPr>
          <t>都道府県を選択してください。
該当がない場合は「その他」を選択してください。</t>
        </r>
      </text>
    </comment>
    <comment ref="V37" authorId="1">
      <text>
        <r>
          <rPr>
            <b/>
            <sz val="12"/>
            <color indexed="81"/>
            <rFont val="ＭＳ Ｐゴシック"/>
            <family val="3"/>
            <charset val="128"/>
          </rPr>
          <t>戦績等参考事項があれば記入してください。</t>
        </r>
      </text>
    </comment>
  </commentList>
</comments>
</file>

<file path=xl/sharedStrings.xml><?xml version="1.0" encoding="utf-8"?>
<sst xmlns="http://schemas.openxmlformats.org/spreadsheetml/2006/main" count="283" uniqueCount="149">
  <si>
    <t>学年</t>
    <rPh sb="0" eb="2">
      <t>ガクネン</t>
    </rPh>
    <phoneticPr fontId="5"/>
  </si>
  <si>
    <t>②</t>
    <phoneticPr fontId="5"/>
  </si>
  <si>
    <t>①</t>
    <phoneticPr fontId="5"/>
  </si>
  <si>
    <t>団体名</t>
    <rPh sb="0" eb="3">
      <t>ダンタ</t>
    </rPh>
    <phoneticPr fontId="4"/>
  </si>
  <si>
    <t>（</t>
    <phoneticPr fontId="4"/>
  </si>
  <si>
    <t>）</t>
    <phoneticPr fontId="4"/>
  </si>
  <si>
    <t>住所</t>
    <rPh sb="0" eb="2">
      <t>10sy</t>
    </rPh>
    <phoneticPr fontId="4"/>
  </si>
  <si>
    <t>〒</t>
    <phoneticPr fontId="4"/>
  </si>
  <si>
    <t>団体責任者</t>
    <rPh sb="0" eb="5">
      <t>ダンタ</t>
    </rPh>
    <phoneticPr fontId="4"/>
  </si>
  <si>
    <t>TEL</t>
    <phoneticPr fontId="4"/>
  </si>
  <si>
    <t>mail</t>
    <phoneticPr fontId="4"/>
  </si>
  <si>
    <t>監督１</t>
    <rPh sb="0" eb="3">
      <t>カントk</t>
    </rPh>
    <phoneticPr fontId="4"/>
  </si>
  <si>
    <t>監督２</t>
    <rPh sb="0" eb="3">
      <t>カントk</t>
    </rPh>
    <phoneticPr fontId="4"/>
  </si>
  <si>
    <t>コーチ</t>
    <phoneticPr fontId="4"/>
  </si>
  <si>
    <t>団体名</t>
    <rPh sb="0" eb="2">
      <t>ダンタイ</t>
    </rPh>
    <rPh sb="2" eb="3">
      <t>メイ</t>
    </rPh>
    <phoneticPr fontId="5"/>
  </si>
  <si>
    <t>順</t>
    <rPh sb="0" eb="1">
      <t>ジュン</t>
    </rPh>
    <phoneticPr fontId="5"/>
  </si>
  <si>
    <t>選手氏名</t>
    <rPh sb="0" eb="2">
      <t>センシュ</t>
    </rPh>
    <rPh sb="2" eb="4">
      <t>シメイ</t>
    </rPh>
    <phoneticPr fontId="5"/>
  </si>
  <si>
    <t>体重</t>
    <rPh sb="0" eb="2">
      <t>タイジュウ</t>
    </rPh>
    <phoneticPr fontId="5"/>
  </si>
  <si>
    <t>先</t>
    <rPh sb="0" eb="1">
      <t>サキ</t>
    </rPh>
    <phoneticPr fontId="5"/>
  </si>
  <si>
    <t>次</t>
    <rPh sb="0" eb="1">
      <t>ツギ</t>
    </rPh>
    <phoneticPr fontId="5"/>
  </si>
  <si>
    <t>中</t>
    <rPh sb="0" eb="1">
      <t>ナカ</t>
    </rPh>
    <phoneticPr fontId="5"/>
  </si>
  <si>
    <t>副</t>
    <rPh sb="0" eb="1">
      <t>フク</t>
    </rPh>
    <phoneticPr fontId="5"/>
  </si>
  <si>
    <t>大</t>
    <rPh sb="0" eb="1">
      <t>ダイ</t>
    </rPh>
    <phoneticPr fontId="5"/>
  </si>
  <si>
    <t>広島県</t>
    <rPh sb="0" eb="3">
      <t>ヒロシ</t>
    </rPh>
    <phoneticPr fontId="4"/>
  </si>
  <si>
    <t>岡山県</t>
    <rPh sb="0" eb="3">
      <t>オカヤm</t>
    </rPh>
    <phoneticPr fontId="4"/>
  </si>
  <si>
    <t>鳥取県</t>
    <rPh sb="0" eb="3">
      <t>トットr</t>
    </rPh>
    <phoneticPr fontId="4"/>
  </si>
  <si>
    <t>島根県</t>
    <rPh sb="0" eb="3">
      <t>シマン</t>
    </rPh>
    <phoneticPr fontId="4"/>
  </si>
  <si>
    <t>山口県</t>
    <rPh sb="0" eb="3">
      <t>ヤマグt</t>
    </rPh>
    <phoneticPr fontId="4"/>
  </si>
  <si>
    <t>福岡県</t>
    <rPh sb="0" eb="3">
      <t>フクオk</t>
    </rPh>
    <phoneticPr fontId="4"/>
  </si>
  <si>
    <t>大分県</t>
    <rPh sb="0" eb="3">
      <t>オオ</t>
    </rPh>
    <phoneticPr fontId="4"/>
  </si>
  <si>
    <t>その他</t>
    <rPh sb="2" eb="3">
      <t>t</t>
    </rPh>
    <phoneticPr fontId="4"/>
  </si>
  <si>
    <t>携帯</t>
    <rPh sb="0" eb="2">
      <t>ケイt</t>
    </rPh>
    <phoneticPr fontId="4"/>
  </si>
  <si>
    <t>携帯</t>
    <rPh sb="0" eb="2">
      <t>ケイタ</t>
    </rPh>
    <phoneticPr fontId="4"/>
  </si>
  <si>
    <t>宿泊の申込</t>
    <rPh sb="0" eb="4">
      <t>シュクハk</t>
    </rPh>
    <rPh sb="4" eb="5">
      <t>コ</t>
    </rPh>
    <phoneticPr fontId="4"/>
  </si>
  <si>
    <t>男子</t>
    <rPh sb="0" eb="2">
      <t>ダンs</t>
    </rPh>
    <phoneticPr fontId="4"/>
  </si>
  <si>
    <t>女子</t>
    <rPh sb="0" eb="2">
      <t>ジョs</t>
    </rPh>
    <phoneticPr fontId="4"/>
  </si>
  <si>
    <t>合計</t>
    <rPh sb="0" eb="2">
      <t>ゴウケ</t>
    </rPh>
    <phoneticPr fontId="4"/>
  </si>
  <si>
    <t>生徒</t>
    <rPh sb="0" eb="2">
      <t>セイt</t>
    </rPh>
    <phoneticPr fontId="4"/>
  </si>
  <si>
    <t>指導者</t>
    <rPh sb="0" eb="3">
      <t>シド</t>
    </rPh>
    <phoneticPr fontId="4"/>
  </si>
  <si>
    <t>保護者</t>
    <rPh sb="0" eb="3">
      <t>ホg</t>
    </rPh>
    <phoneticPr fontId="4"/>
  </si>
  <si>
    <t>参加料</t>
    <rPh sb="0" eb="3">
      <t>サンk</t>
    </rPh>
    <phoneticPr fontId="4"/>
  </si>
  <si>
    <t>団体戦</t>
    <rPh sb="0" eb="3">
      <t>ダンタ</t>
    </rPh>
    <phoneticPr fontId="4"/>
  </si>
  <si>
    <t>個人戦</t>
    <rPh sb="0" eb="3">
      <t>コジンセン</t>
    </rPh>
    <phoneticPr fontId="4"/>
  </si>
  <si>
    <t>3,000円</t>
    <rPh sb="5" eb="6">
      <t>エン</t>
    </rPh>
    <phoneticPr fontId="4"/>
  </si>
  <si>
    <t>300円</t>
    <rPh sb="3" eb="4">
      <t>エン</t>
    </rPh>
    <phoneticPr fontId="4"/>
  </si>
  <si>
    <t>×</t>
    <phoneticPr fontId="4"/>
  </si>
  <si>
    <t>チーム＝</t>
    <phoneticPr fontId="4"/>
  </si>
  <si>
    <t>人＝</t>
    <rPh sb="0" eb="1">
      <t>ニン</t>
    </rPh>
    <phoneticPr fontId="4"/>
  </si>
  <si>
    <t>円</t>
    <rPh sb="0" eb="1">
      <t>エン</t>
    </rPh>
    <phoneticPr fontId="4"/>
  </si>
  <si>
    <t>参加料合計</t>
    <rPh sb="0" eb="2">
      <t>サンカ</t>
    </rPh>
    <rPh sb="2" eb="3">
      <t>リョウ</t>
    </rPh>
    <rPh sb="3" eb="4">
      <t>ゴウ</t>
    </rPh>
    <rPh sb="4" eb="5">
      <t>ケイ</t>
    </rPh>
    <phoneticPr fontId="5"/>
  </si>
  <si>
    <t>円</t>
    <rPh sb="0" eb="1">
      <t>エン</t>
    </rPh>
    <phoneticPr fontId="5"/>
  </si>
  <si>
    <t>弁当の申込み</t>
    <rPh sb="0" eb="2">
      <t>ベントウ</t>
    </rPh>
    <rPh sb="3" eb="5">
      <t>モウシコミ</t>
    </rPh>
    <phoneticPr fontId="5"/>
  </si>
  <si>
    <t>600円</t>
    <rPh sb="3" eb="4">
      <t>エン</t>
    </rPh>
    <phoneticPr fontId="4"/>
  </si>
  <si>
    <t>×</t>
    <phoneticPr fontId="5"/>
  </si>
  <si>
    <t>参加料＋弁当代　合計</t>
    <phoneticPr fontId="4"/>
  </si>
  <si>
    <t>個      ＝</t>
    <rPh sb="0" eb="1">
      <t>コ</t>
    </rPh>
    <phoneticPr fontId="5"/>
  </si>
  <si>
    <t>※チームあたり1人以上の審判員の選出をお願いします。（なお、審判員の方の昼食は当方で準備します）</t>
    <rPh sb="8" eb="11">
      <t>ニンイジョウ</t>
    </rPh>
    <rPh sb="12" eb="15">
      <t>シンパンイン</t>
    </rPh>
    <rPh sb="16" eb="18">
      <t>センシュツ</t>
    </rPh>
    <rPh sb="20" eb="21">
      <t>ネガ</t>
    </rPh>
    <phoneticPr fontId="5"/>
  </si>
  <si>
    <t>氏名</t>
    <rPh sb="0" eb="2">
      <t>シメイ</t>
    </rPh>
    <phoneticPr fontId="5"/>
  </si>
  <si>
    <t>団体戦(男子の部）</t>
    <rPh sb="0" eb="3">
      <t>ダンタイセン</t>
    </rPh>
    <rPh sb="4" eb="6">
      <t>ダンシ</t>
    </rPh>
    <rPh sb="7" eb="8">
      <t>ブ</t>
    </rPh>
    <phoneticPr fontId="5"/>
  </si>
  <si>
    <r>
      <t xml:space="preserve">氏 </t>
    </r>
    <r>
      <rPr>
        <sz val="12"/>
        <color theme="1"/>
        <rFont val="ＭＳ Ｐゴシック"/>
        <family val="2"/>
        <charset val="128"/>
        <scheme val="minor"/>
      </rPr>
      <t xml:space="preserve"> </t>
    </r>
    <r>
      <rPr>
        <sz val="11"/>
        <rFont val="ＭＳ Ｐゴシック"/>
        <family val="3"/>
        <charset val="128"/>
      </rPr>
      <t>名</t>
    </r>
    <rPh sb="0" eb="1">
      <t>シ</t>
    </rPh>
    <rPh sb="3" eb="4">
      <t>メイ</t>
    </rPh>
    <phoneticPr fontId="5"/>
  </si>
  <si>
    <t>先鋒</t>
    <rPh sb="0" eb="2">
      <t>センポウ</t>
    </rPh>
    <phoneticPr fontId="5"/>
  </si>
  <si>
    <t>次鋒</t>
    <rPh sb="0" eb="1">
      <t>ツギ</t>
    </rPh>
    <rPh sb="1" eb="2">
      <t>ホウ</t>
    </rPh>
    <phoneticPr fontId="5"/>
  </si>
  <si>
    <t>中堅</t>
    <rPh sb="0" eb="2">
      <t>チュウケン</t>
    </rPh>
    <phoneticPr fontId="5"/>
  </si>
  <si>
    <t>副将</t>
    <rPh sb="0" eb="2">
      <t>フクショウ</t>
    </rPh>
    <phoneticPr fontId="5"/>
  </si>
  <si>
    <t>大将</t>
    <rPh sb="0" eb="2">
      <t>タイショウ</t>
    </rPh>
    <phoneticPr fontId="5"/>
  </si>
  <si>
    <t>選手①</t>
    <rPh sb="0" eb="2">
      <t>センシュ</t>
    </rPh>
    <phoneticPr fontId="5"/>
  </si>
  <si>
    <t>選手②</t>
    <rPh sb="0" eb="2">
      <t>センシュ</t>
    </rPh>
    <phoneticPr fontId="5"/>
  </si>
  <si>
    <t>姓</t>
    <rPh sb="0" eb="1">
      <t>セイ</t>
    </rPh>
    <phoneticPr fontId="4"/>
  </si>
  <si>
    <t>名</t>
    <rPh sb="0" eb="1">
      <t>メイ</t>
    </rPh>
    <phoneticPr fontId="4"/>
  </si>
  <si>
    <t>団体戦(女子の部）</t>
    <rPh sb="0" eb="3">
      <t>ダンタイセン</t>
    </rPh>
    <rPh sb="4" eb="6">
      <t>ジョシ</t>
    </rPh>
    <rPh sb="7" eb="8">
      <t>ブ</t>
    </rPh>
    <phoneticPr fontId="5"/>
  </si>
  <si>
    <t>選手①</t>
    <rPh sb="0" eb="2">
      <t>センシュ</t>
    </rPh>
    <phoneticPr fontId="4"/>
  </si>
  <si>
    <t>個人戦（男子の部）</t>
    <rPh sb="0" eb="2">
      <t>コジン</t>
    </rPh>
    <rPh sb="2" eb="3">
      <t>セン</t>
    </rPh>
    <rPh sb="4" eb="6">
      <t>ダンシ</t>
    </rPh>
    <rPh sb="7" eb="8">
      <t>ブ</t>
    </rPh>
    <phoneticPr fontId="5"/>
  </si>
  <si>
    <t>階級</t>
    <rPh sb="0" eb="2">
      <t>カイキュウ</t>
    </rPh>
    <phoneticPr fontId="5"/>
  </si>
  <si>
    <r>
      <t xml:space="preserve">備 </t>
    </r>
    <r>
      <rPr>
        <sz val="12"/>
        <color theme="1"/>
        <rFont val="ＭＳ Ｐゴシック"/>
        <family val="2"/>
        <charset val="128"/>
        <scheme val="minor"/>
      </rPr>
      <t xml:space="preserve"> </t>
    </r>
    <r>
      <rPr>
        <sz val="11"/>
        <rFont val="ＭＳ Ｐゴシック"/>
        <family val="3"/>
        <charset val="128"/>
      </rPr>
      <t>考</t>
    </r>
    <rPh sb="0" eb="1">
      <t>ビ</t>
    </rPh>
    <rPh sb="3" eb="4">
      <t>コウ</t>
    </rPh>
    <phoneticPr fontId="5"/>
  </si>
  <si>
    <t>50kg級</t>
    <rPh sb="4" eb="5">
      <t>キュウ</t>
    </rPh>
    <phoneticPr fontId="5"/>
  </si>
  <si>
    <t>③</t>
    <phoneticPr fontId="5"/>
  </si>
  <si>
    <t>55kg級</t>
    <rPh sb="4" eb="5">
      <t>キュウ</t>
    </rPh>
    <phoneticPr fontId="5"/>
  </si>
  <si>
    <t>60kg級</t>
    <rPh sb="4" eb="5">
      <t>キュウ</t>
    </rPh>
    <phoneticPr fontId="5"/>
  </si>
  <si>
    <t>66kg級</t>
    <rPh sb="4" eb="5">
      <t>キュウ</t>
    </rPh>
    <phoneticPr fontId="5"/>
  </si>
  <si>
    <t>73kg級</t>
    <rPh sb="4" eb="5">
      <t>キュウ</t>
    </rPh>
    <phoneticPr fontId="5"/>
  </si>
  <si>
    <t>81kg級</t>
    <rPh sb="4" eb="5">
      <t>キュウ</t>
    </rPh>
    <phoneticPr fontId="5"/>
  </si>
  <si>
    <t>90kg級</t>
    <rPh sb="4" eb="5">
      <t>キュウ</t>
    </rPh>
    <phoneticPr fontId="5"/>
  </si>
  <si>
    <t>90kg超級</t>
    <rPh sb="4" eb="5">
      <t>チョウ</t>
    </rPh>
    <rPh sb="5" eb="6">
      <t>キュウ</t>
    </rPh>
    <phoneticPr fontId="5"/>
  </si>
  <si>
    <t>個人戦（女子の部）</t>
    <rPh sb="0" eb="2">
      <t>コジン</t>
    </rPh>
    <rPh sb="2" eb="3">
      <t>セン</t>
    </rPh>
    <rPh sb="4" eb="6">
      <t>ジョシ</t>
    </rPh>
    <rPh sb="7" eb="8">
      <t>ブ</t>
    </rPh>
    <phoneticPr fontId="5"/>
  </si>
  <si>
    <t>40kg級</t>
    <rPh sb="4" eb="5">
      <t>キュウ</t>
    </rPh>
    <phoneticPr fontId="5"/>
  </si>
  <si>
    <t>44kg級</t>
    <rPh sb="4" eb="5">
      <t>キュウ</t>
    </rPh>
    <phoneticPr fontId="5"/>
  </si>
  <si>
    <t>48kg級</t>
    <rPh sb="4" eb="5">
      <t>キュウ</t>
    </rPh>
    <phoneticPr fontId="5"/>
  </si>
  <si>
    <t>52kg級</t>
    <rPh sb="4" eb="5">
      <t>キュウ</t>
    </rPh>
    <phoneticPr fontId="5"/>
  </si>
  <si>
    <t>57kg級</t>
    <rPh sb="4" eb="5">
      <t>キュウ</t>
    </rPh>
    <phoneticPr fontId="5"/>
  </si>
  <si>
    <t>63kg級</t>
    <rPh sb="4" eb="5">
      <t>キュウ</t>
    </rPh>
    <phoneticPr fontId="5"/>
  </si>
  <si>
    <t>70kg級</t>
    <rPh sb="4" eb="5">
      <t>キュウ</t>
    </rPh>
    <phoneticPr fontId="5"/>
  </si>
  <si>
    <t>70kg超級</t>
    <rPh sb="4" eb="5">
      <t>チョウ</t>
    </rPh>
    <rPh sb="5" eb="6">
      <t>キュウ</t>
    </rPh>
    <phoneticPr fontId="5"/>
  </si>
  <si>
    <t>順</t>
    <rPh sb="0" eb="1">
      <t>ジュン</t>
    </rPh>
    <phoneticPr fontId="4"/>
  </si>
  <si>
    <t xml:space="preserve">体重
(kg) </t>
    <rPh sb="0" eb="2">
      <t>タイジュウ</t>
    </rPh>
    <phoneticPr fontId="5"/>
  </si>
  <si>
    <t>体重
(kg)</t>
    <rPh sb="0" eb="2">
      <t>タイジュウ</t>
    </rPh>
    <phoneticPr fontId="5"/>
  </si>
  <si>
    <t>個人戦　　※組み合わせの参考にしますので、①から実力順に記入し、戦歴等参考事項があれば備考欄に記入してください。</t>
    <rPh sb="0" eb="2">
      <t>コジン</t>
    </rPh>
    <rPh sb="2" eb="3">
      <t>セン</t>
    </rPh>
    <rPh sb="24" eb="26">
      <t>ジツリョク</t>
    </rPh>
    <rPh sb="26" eb="27">
      <t>ジュン</t>
    </rPh>
    <rPh sb="28" eb="30">
      <t>キニュウ</t>
    </rPh>
    <phoneticPr fontId="5"/>
  </si>
  <si>
    <t>①</t>
    <phoneticPr fontId="4"/>
  </si>
  <si>
    <t>②</t>
    <phoneticPr fontId="4"/>
  </si>
  <si>
    <t>③</t>
    <phoneticPr fontId="4"/>
  </si>
  <si>
    <t>90+</t>
    <phoneticPr fontId="4"/>
  </si>
  <si>
    <t>70+</t>
    <phoneticPr fontId="4"/>
  </si>
  <si>
    <t>メールアドレス</t>
    <phoneticPr fontId="5"/>
  </si>
  <si>
    <t>申し込みについていくつか注意点がありますので、ご確認の上申し込みをお願いします。</t>
  </si>
  <si>
    <t>チーム名</t>
  </si>
  <si>
    <t>男子</t>
    <rPh sb="0" eb="2">
      <t>ダンシ</t>
    </rPh>
    <phoneticPr fontId="5"/>
  </si>
  <si>
    <t>女子</t>
    <rPh sb="0" eb="2">
      <t>ジョシ</t>
    </rPh>
    <phoneticPr fontId="5"/>
  </si>
  <si>
    <t>男子個人</t>
    <rPh sb="0" eb="2">
      <t>ダンシ</t>
    </rPh>
    <rPh sb="2" eb="4">
      <t>コジン</t>
    </rPh>
    <phoneticPr fontId="5"/>
  </si>
  <si>
    <t>女子個人</t>
    <rPh sb="0" eb="2">
      <t>ジョシ</t>
    </rPh>
    <rPh sb="2" eb="4">
      <t>コジン</t>
    </rPh>
    <phoneticPr fontId="5"/>
  </si>
  <si>
    <t>個人</t>
    <rPh sb="0" eb="2">
      <t>コジン</t>
    </rPh>
    <phoneticPr fontId="5"/>
  </si>
  <si>
    <t>団体</t>
    <rPh sb="0" eb="2">
      <t>ダンタイ</t>
    </rPh>
    <phoneticPr fontId="5"/>
  </si>
  <si>
    <t>＋90</t>
    <phoneticPr fontId="5"/>
  </si>
  <si>
    <t>計</t>
    <phoneticPr fontId="5"/>
  </si>
  <si>
    <t>＋70</t>
    <phoneticPr fontId="5"/>
  </si>
  <si>
    <t>合計</t>
    <rPh sb="0" eb="1">
      <t>ゴウ</t>
    </rPh>
    <rPh sb="1" eb="2">
      <t>ケイ</t>
    </rPh>
    <phoneticPr fontId="5"/>
  </si>
  <si>
    <t>〒６９９－３２２５　島根県浜田市三隅町古市場１９９１　　　　浜田市立三隅中学校内</t>
    <rPh sb="10" eb="13">
      <t>シマネケン</t>
    </rPh>
    <rPh sb="13" eb="16">
      <t>ハマダシ</t>
    </rPh>
    <rPh sb="16" eb="19">
      <t>ミスミチョウ</t>
    </rPh>
    <rPh sb="19" eb="22">
      <t>フルイチバ</t>
    </rPh>
    <rPh sb="30" eb="34">
      <t>ハマダシリツ</t>
    </rPh>
    <rPh sb="34" eb="37">
      <t>ミスミナカ</t>
    </rPh>
    <rPh sb="37" eb="39">
      <t>ガッコウ</t>
    </rPh>
    <rPh sb="39" eb="40">
      <t>ナイ</t>
    </rPh>
    <phoneticPr fontId="5"/>
  </si>
  <si>
    <t>○団体戦は体重の軽い順番に記名してください。</t>
    <rPh sb="1" eb="4">
      <t>ダンタイセン</t>
    </rPh>
    <rPh sb="5" eb="7">
      <t>タイジュウ</t>
    </rPh>
    <rPh sb="8" eb="9">
      <t>カル</t>
    </rPh>
    <rPh sb="10" eb="12">
      <t>ジュンバン</t>
    </rPh>
    <rPh sb="13" eb="15">
      <t>キメイ</t>
    </rPh>
    <phoneticPr fontId="5"/>
  </si>
  <si>
    <t>○「監督携帯番号」はケガ等緊急時連絡時に使用しますので御協力ください。</t>
    <rPh sb="2" eb="4">
      <t>カントク</t>
    </rPh>
    <rPh sb="4" eb="6">
      <t>ケイタイ</t>
    </rPh>
    <rPh sb="6" eb="8">
      <t>バンゴウ</t>
    </rPh>
    <rPh sb="12" eb="13">
      <t>トウ</t>
    </rPh>
    <rPh sb="13" eb="16">
      <t>キンキュウジ</t>
    </rPh>
    <rPh sb="16" eb="18">
      <t>レンラク</t>
    </rPh>
    <rPh sb="18" eb="19">
      <t>ジ</t>
    </rPh>
    <rPh sb="20" eb="22">
      <t>シヨウ</t>
    </rPh>
    <rPh sb="27" eb="30">
      <t>ゴキョウリョク</t>
    </rPh>
    <phoneticPr fontId="5"/>
  </si>
  <si>
    <t>　※宿泊数・参加料・弁当申込は１つのファイルにまとめて記入してください。</t>
    <rPh sb="2" eb="4">
      <t>シュクハk</t>
    </rPh>
    <rPh sb="4" eb="6">
      <t>ス</t>
    </rPh>
    <rPh sb="6" eb="9">
      <t>サンk</t>
    </rPh>
    <rPh sb="10" eb="12">
      <t>ベントウ</t>
    </rPh>
    <rPh sb="12" eb="14">
      <t>モウシコミ</t>
    </rPh>
    <rPh sb="27" eb="35">
      <t>キニュ</t>
    </rPh>
    <phoneticPr fontId="4"/>
  </si>
  <si>
    <t>　※大会後にこの電話番号データは破棄します。</t>
    <phoneticPr fontId="5"/>
  </si>
  <si>
    <t xml:space="preserve">本年度も三隅大会にお申し込みいただき誠にありがとうございます。
</t>
    <rPh sb="0" eb="3">
      <t>ホンネンド</t>
    </rPh>
    <rPh sb="4" eb="6">
      <t>ミスミ</t>
    </rPh>
    <rPh sb="6" eb="8">
      <t>タイカイ</t>
    </rPh>
    <rPh sb="10" eb="11">
      <t>モウ</t>
    </rPh>
    <rPh sb="12" eb="13">
      <t>コ</t>
    </rPh>
    <rPh sb="18" eb="19">
      <t>マコト</t>
    </rPh>
    <phoneticPr fontId="4"/>
  </si>
  <si>
    <t>○入力シートの黄色いセルへ必要事項を記入してください。</t>
    <rPh sb="1" eb="3">
      <t>ニュウリョク</t>
    </rPh>
    <rPh sb="7" eb="9">
      <t>キイロ</t>
    </rPh>
    <rPh sb="13" eb="15">
      <t>ヒツヨ</t>
    </rPh>
    <rPh sb="15" eb="18">
      <t>ジコ</t>
    </rPh>
    <rPh sb="18" eb="27">
      <t>キニュ</t>
    </rPh>
    <phoneticPr fontId="4"/>
  </si>
  <si>
    <t>　※団体・個人・人数シートへの入力等はしないでください！！</t>
    <phoneticPr fontId="4"/>
  </si>
  <si>
    <t>　その場合は入力シートを増やさず、このファイルを複製し、別のチームとして</t>
    <rPh sb="3" eb="5">
      <t>バアイ</t>
    </rPh>
    <rPh sb="28" eb="29">
      <t>ベツ</t>
    </rPh>
    <phoneticPr fontId="4"/>
  </si>
  <si>
    <t>　申し込みしてください。</t>
    <phoneticPr fontId="4"/>
  </si>
  <si>
    <t>　変えて(例：○○中学校A、B…)申し込みすることができます。</t>
    <phoneticPr fontId="4"/>
  </si>
  <si>
    <t>○入力シートを超える数の団体、個人の申し込みをご希望される場合、チーム名を</t>
    <rPh sb="1" eb="6">
      <t>ニュウry</t>
    </rPh>
    <rPh sb="7" eb="10">
      <t>コエr</t>
    </rPh>
    <rPh sb="10" eb="12">
      <t>カz</t>
    </rPh>
    <rPh sb="12" eb="14">
      <t>ダンタイ</t>
    </rPh>
    <rPh sb="15" eb="17">
      <t>コジン</t>
    </rPh>
    <rPh sb="18" eb="19">
      <t>モウ</t>
    </rPh>
    <rPh sb="20" eb="21">
      <t>コ</t>
    </rPh>
    <rPh sb="24" eb="26">
      <t>キボウ</t>
    </rPh>
    <rPh sb="29" eb="31">
      <t>バアイ</t>
    </rPh>
    <phoneticPr fontId="4"/>
  </si>
  <si>
    <t>　※個人戦は組み合わせの関係上、同じチーム名で登録させていただきます。</t>
    <rPh sb="2" eb="6">
      <t>コジン</t>
    </rPh>
    <rPh sb="6" eb="7">
      <t>ク</t>
    </rPh>
    <rPh sb="8" eb="12">
      <t>アワs</t>
    </rPh>
    <rPh sb="12" eb="15">
      <t>カンケ</t>
    </rPh>
    <rPh sb="16" eb="18">
      <t>オナj</t>
    </rPh>
    <rPh sb="21" eb="23">
      <t>メ</t>
    </rPh>
    <rPh sb="23" eb="25">
      <t>トウロk</t>
    </rPh>
    <phoneticPr fontId="4"/>
  </si>
  <si>
    <t>○申し込み後、選手の欠場・変更等は以下のメールアドレスにご連絡ください。</t>
    <rPh sb="1" eb="2">
      <t>モウ</t>
    </rPh>
    <rPh sb="3" eb="4">
      <t>コ</t>
    </rPh>
    <rPh sb="5" eb="6">
      <t>ゴ</t>
    </rPh>
    <rPh sb="7" eb="9">
      <t>センシュ</t>
    </rPh>
    <rPh sb="10" eb="12">
      <t>ケツジョウ</t>
    </rPh>
    <rPh sb="13" eb="15">
      <t>ヘンコウ</t>
    </rPh>
    <rPh sb="15" eb="16">
      <t>トウ</t>
    </rPh>
    <rPh sb="17" eb="19">
      <t>イカ</t>
    </rPh>
    <rPh sb="29" eb="31">
      <t>レンラク</t>
    </rPh>
    <phoneticPr fontId="4"/>
  </si>
  <si>
    <t>　訂正されたファイルを送っていただけるとありがたいです。</t>
    <rPh sb="1" eb="3">
      <t>テイセイ</t>
    </rPh>
    <rPh sb="11" eb="12">
      <t>オク</t>
    </rPh>
    <phoneticPr fontId="4"/>
  </si>
  <si>
    <r>
      <t>○個人戦は、階級ごとに</t>
    </r>
    <r>
      <rPr>
        <b/>
        <sz val="14"/>
        <color theme="1"/>
        <rFont val="ＭＳ Ｐゴシック"/>
        <family val="3"/>
        <charset val="128"/>
        <scheme val="minor"/>
      </rPr>
      <t>チーム内の実力順</t>
    </r>
    <r>
      <rPr>
        <sz val="14"/>
        <color theme="1"/>
        <rFont val="ＭＳ Ｐゴシック"/>
        <family val="3"/>
        <charset val="128"/>
        <scheme val="minor"/>
      </rPr>
      <t>に並べてください。</t>
    </r>
    <rPh sb="1" eb="4">
      <t>コジン</t>
    </rPh>
    <rPh sb="6" eb="8">
      <t>カイキュウ</t>
    </rPh>
    <rPh sb="14" eb="15">
      <t>ナイ</t>
    </rPh>
    <rPh sb="16" eb="18">
      <t>ジツリョク</t>
    </rPh>
    <rPh sb="18" eb="19">
      <t>ジュン</t>
    </rPh>
    <rPh sb="20" eb="21">
      <t>ナラ</t>
    </rPh>
    <phoneticPr fontId="4"/>
  </si>
  <si>
    <t>　備考欄には、主な戦績を記入してください。（欄からはみ出しても構いません）</t>
    <phoneticPr fontId="4"/>
  </si>
  <si>
    <t>広島</t>
    <rPh sb="0" eb="2">
      <t>ヒロシマ</t>
    </rPh>
    <phoneticPr fontId="4"/>
  </si>
  <si>
    <t>岡山</t>
    <rPh sb="0" eb="2">
      <t>オカヤマ</t>
    </rPh>
    <phoneticPr fontId="4"/>
  </si>
  <si>
    <t>鳥取</t>
    <rPh sb="0" eb="2">
      <t>トットリ</t>
    </rPh>
    <phoneticPr fontId="4"/>
  </si>
  <si>
    <t>島根</t>
    <rPh sb="0" eb="2">
      <t>シマネ</t>
    </rPh>
    <phoneticPr fontId="4"/>
  </si>
  <si>
    <t>山口</t>
    <rPh sb="0" eb="2">
      <t>ヤマグチ</t>
    </rPh>
    <phoneticPr fontId="4"/>
  </si>
  <si>
    <t>福岡</t>
    <rPh sb="0" eb="2">
      <t>フクオカ</t>
    </rPh>
    <phoneticPr fontId="4"/>
  </si>
  <si>
    <t>大分</t>
    <rPh sb="0" eb="2">
      <t>オオイタ</t>
    </rPh>
    <phoneticPr fontId="4"/>
  </si>
  <si>
    <t>その他</t>
    <rPh sb="2" eb="3">
      <t>タ</t>
    </rPh>
    <phoneticPr fontId="4"/>
  </si>
  <si>
    <t>参加費</t>
    <rPh sb="0" eb="3">
      <t>サンカヒ</t>
    </rPh>
    <phoneticPr fontId="4"/>
  </si>
  <si>
    <t>学校名</t>
    <rPh sb="0" eb="3">
      <t>ガッコウメイ</t>
    </rPh>
    <phoneticPr fontId="4"/>
  </si>
  <si>
    <t>弁当(個)</t>
    <rPh sb="0" eb="2">
      <t>ベントウ</t>
    </rPh>
    <rPh sb="3" eb="4">
      <t>コ</t>
    </rPh>
    <phoneticPr fontId="4"/>
  </si>
  <si>
    <t>計</t>
    <rPh sb="0" eb="1">
      <t>ケイ</t>
    </rPh>
    <phoneticPr fontId="4"/>
  </si>
  <si>
    <t>学校名(団体)</t>
    <rPh sb="0" eb="3">
      <t>ガッコウメイ</t>
    </rPh>
    <rPh sb="4" eb="6">
      <t>ダンタイ</t>
    </rPh>
    <phoneticPr fontId="4"/>
  </si>
  <si>
    <t>学校名(個人)</t>
    <rPh sb="0" eb="3">
      <t>ガッコウメイ</t>
    </rPh>
    <rPh sb="4" eb="6">
      <t>コジン</t>
    </rPh>
    <phoneticPr fontId="4"/>
  </si>
  <si>
    <t>第２８回　中学校柔道三隅大会　　申し込みについて</t>
    <rPh sb="0" eb="1">
      <t>ダイ</t>
    </rPh>
    <rPh sb="3" eb="4">
      <t>カイ</t>
    </rPh>
    <rPh sb="16" eb="17">
      <t>モウ</t>
    </rPh>
    <rPh sb="18" eb="19">
      <t>コ</t>
    </rPh>
    <phoneticPr fontId="4"/>
  </si>
  <si>
    <t>中学校柔道三隅大会事務局　　佐々尾　義明</t>
    <rPh sb="9" eb="12">
      <t>ジムキョk</t>
    </rPh>
    <rPh sb="14" eb="16">
      <t>ササ</t>
    </rPh>
    <rPh sb="16" eb="17">
      <t>オ</t>
    </rPh>
    <rPh sb="18" eb="20">
      <t>ヨシアキ</t>
    </rPh>
    <phoneticPr fontId="5"/>
  </si>
  <si>
    <t>第２８回　中学校柔道三隅大会　参加申込書</t>
    <rPh sb="0" eb="1">
      <t>ダイ</t>
    </rPh>
    <rPh sb="3" eb="4">
      <t>カイ</t>
    </rPh>
    <rPh sb="5" eb="8">
      <t>チュ</t>
    </rPh>
    <rPh sb="8" eb="10">
      <t>ジュ</t>
    </rPh>
    <rPh sb="10" eb="12">
      <t>ミスm</t>
    </rPh>
    <rPh sb="12" eb="14">
      <t>タイカ</t>
    </rPh>
    <rPh sb="15" eb="20">
      <t>サンカモウシコミ</t>
    </rPh>
    <phoneticPr fontId="4"/>
  </si>
  <si>
    <t>y-sasao@hamada.ed.jp</t>
    <phoneticPr fontId="4"/>
  </si>
</sst>
</file>

<file path=xl/styles.xml><?xml version="1.0" encoding="utf-8"?>
<styleSheet xmlns="http://schemas.openxmlformats.org/spreadsheetml/2006/main">
  <numFmts count="1">
    <numFmt numFmtId="176" formatCode="#"/>
  </numFmts>
  <fonts count="27">
    <font>
      <sz val="12"/>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2"/>
      <color rgb="FF000000"/>
      <name val="ＭＳ Ｐゴシック"/>
      <family val="3"/>
      <charset val="128"/>
      <scheme val="minor"/>
    </font>
    <font>
      <sz val="10"/>
      <name val="ＭＳ Ｐゴシック"/>
      <family val="3"/>
      <charset val="128"/>
    </font>
    <font>
      <sz val="12"/>
      <name val="ＭＳ Ｐゴシック"/>
      <family val="3"/>
      <charset val="128"/>
    </font>
    <font>
      <sz val="9"/>
      <name val="ＭＳ Ｐゴシック"/>
      <family val="3"/>
      <charset val="128"/>
    </font>
    <font>
      <sz val="10.5"/>
      <name val="ＭＳ Ｐゴシック"/>
      <family val="3"/>
      <charset val="128"/>
    </font>
    <font>
      <sz val="9"/>
      <color theme="1"/>
      <name val="ＭＳ Ｐゴシック"/>
      <family val="3"/>
      <charset val="128"/>
      <scheme val="minor"/>
    </font>
    <font>
      <b/>
      <sz val="10"/>
      <name val="ＭＳ Ｐゴシック"/>
      <family val="3"/>
      <charset val="128"/>
    </font>
    <font>
      <u/>
      <sz val="11"/>
      <color theme="10"/>
      <name val="ＭＳ Ｐゴシック"/>
      <family val="3"/>
      <charset val="128"/>
    </font>
    <font>
      <b/>
      <sz val="12"/>
      <color indexed="81"/>
      <name val="ＭＳ Ｐゴシック"/>
      <family val="3"/>
      <charset val="128"/>
    </font>
    <font>
      <b/>
      <sz val="16"/>
      <color rgb="FFFF0000"/>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u/>
      <sz val="14"/>
      <color theme="10"/>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rgb="FFFFFF87"/>
        <bgColor indexed="64"/>
      </patternFill>
    </fill>
    <fill>
      <patternFill patternType="solid">
        <fgColor indexed="43"/>
        <bgColor indexed="64"/>
      </patternFill>
    </fill>
    <fill>
      <patternFill patternType="solid">
        <fgColor rgb="FFFFFF99"/>
        <bgColor indexed="64"/>
      </patternFill>
    </fill>
  </fills>
  <borders count="7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rgb="FF000000"/>
      </right>
      <top style="thin">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style="thin">
        <color auto="1"/>
      </left>
      <right/>
      <top style="thin">
        <color auto="1"/>
      </top>
      <bottom/>
      <diagonal/>
    </border>
    <border>
      <left style="hair">
        <color auto="1"/>
      </left>
      <right/>
      <top style="thin">
        <color auto="1"/>
      </top>
      <bottom style="thin">
        <color auto="1"/>
      </bottom>
      <diagonal/>
    </border>
    <border>
      <left style="thin">
        <color auto="1"/>
      </left>
      <right style="hair">
        <color auto="1"/>
      </right>
      <top style="thin">
        <color auto="1"/>
      </top>
      <bottom style="medium">
        <color auto="1"/>
      </bottom>
      <diagonal/>
    </border>
    <border>
      <left/>
      <right style="hair">
        <color auto="1"/>
      </right>
      <top/>
      <bottom style="medium">
        <color auto="1"/>
      </bottom>
      <diagonal/>
    </border>
    <border>
      <left/>
      <right style="hair">
        <color auto="1"/>
      </right>
      <top style="medium">
        <color auto="1"/>
      </top>
      <bottom style="thin">
        <color auto="1"/>
      </bottom>
      <diagonal/>
    </border>
    <border>
      <left style="hair">
        <color auto="1"/>
      </left>
      <right/>
      <top style="thin">
        <color auto="1"/>
      </top>
      <bottom style="medium">
        <color auto="1"/>
      </bottom>
      <diagonal/>
    </border>
    <border>
      <left style="thin">
        <color auto="1"/>
      </left>
      <right style="hair">
        <color auto="1"/>
      </right>
      <top style="medium">
        <color auto="1"/>
      </top>
      <bottom style="thin">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hair">
        <color auto="1"/>
      </right>
      <top/>
      <bottom style="thin">
        <color auto="1"/>
      </bottom>
      <diagonal/>
    </border>
    <border>
      <left style="thin">
        <color auto="1"/>
      </left>
      <right style="double">
        <color auto="1"/>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style="medium">
        <color auto="1"/>
      </right>
      <top/>
      <bottom style="thin">
        <color auto="1"/>
      </bottom>
      <diagonal/>
    </border>
    <border>
      <left/>
      <right style="double">
        <color auto="1"/>
      </right>
      <top/>
      <bottom style="thin">
        <color auto="1"/>
      </bottom>
      <diagonal/>
    </border>
    <border>
      <left style="double">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1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215">
    <xf numFmtId="0" fontId="0" fillId="0" borderId="0" xfId="0"/>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0" fillId="0" borderId="14" xfId="0"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vertical="center"/>
    </xf>
    <xf numFmtId="0" fontId="6" fillId="0" borderId="6"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0" fillId="0" borderId="11" xfId="0" applyFill="1" applyBorder="1" applyAlignment="1">
      <alignment horizontal="distributed" vertical="center" shrinkToFit="1"/>
    </xf>
    <xf numFmtId="0" fontId="0" fillId="0" borderId="0" xfId="0" applyAlignment="1">
      <alignment vertical="center"/>
    </xf>
    <xf numFmtId="0" fontId="0" fillId="0" borderId="33"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27" xfId="0" applyBorder="1" applyAlignment="1">
      <alignment vertical="center"/>
    </xf>
    <xf numFmtId="0" fontId="19" fillId="0" borderId="0" xfId="0" applyFont="1" applyAlignment="1">
      <alignment vertical="center"/>
    </xf>
    <xf numFmtId="0" fontId="0" fillId="0" borderId="58" xfId="0" applyBorder="1" applyAlignment="1">
      <alignment horizontal="right" vertical="center"/>
    </xf>
    <xf numFmtId="0" fontId="0" fillId="0" borderId="3" xfId="0" applyBorder="1" applyAlignment="1">
      <alignment horizontal="right" vertical="center"/>
    </xf>
    <xf numFmtId="0" fontId="0" fillId="0" borderId="0" xfId="0" applyAlignment="1">
      <alignment horizontal="right"/>
    </xf>
    <xf numFmtId="38" fontId="6" fillId="0" borderId="24" xfId="6" applyFont="1" applyFill="1" applyBorder="1" applyAlignment="1">
      <alignment horizontal="center" vertical="center"/>
    </xf>
    <xf numFmtId="38" fontId="6" fillId="0" borderId="65" xfId="6" applyFont="1" applyFill="1" applyBorder="1" applyAlignment="1">
      <alignment horizontal="center" vertical="center"/>
    </xf>
    <xf numFmtId="38" fontId="6" fillId="0" borderId="42" xfId="6" applyFont="1" applyFill="1" applyBorder="1" applyAlignment="1">
      <alignment horizontal="center" vertical="center"/>
    </xf>
    <xf numFmtId="38" fontId="6" fillId="0" borderId="25" xfId="6" applyFont="1" applyFill="1" applyBorder="1" applyAlignment="1">
      <alignment horizontal="center" vertical="center"/>
    </xf>
    <xf numFmtId="38" fontId="6" fillId="0" borderId="68" xfId="6" applyFont="1" applyFill="1" applyBorder="1" applyAlignment="1">
      <alignment horizontal="center" vertical="center"/>
    </xf>
    <xf numFmtId="0" fontId="6" fillId="0" borderId="45" xfId="6" applyNumberFormat="1" applyFont="1" applyFill="1" applyBorder="1" applyAlignment="1">
      <alignment horizontal="center" vertical="center"/>
    </xf>
    <xf numFmtId="0" fontId="6" fillId="0" borderId="25" xfId="6" applyNumberFormat="1" applyFont="1" applyFill="1" applyBorder="1" applyAlignment="1">
      <alignment horizontal="center" vertical="center"/>
    </xf>
    <xf numFmtId="0" fontId="6" fillId="0" borderId="69" xfId="6" quotePrefix="1" applyNumberFormat="1" applyFont="1" applyFill="1" applyBorder="1" applyAlignment="1">
      <alignment horizontal="center" vertical="center"/>
    </xf>
    <xf numFmtId="0" fontId="6" fillId="0" borderId="70" xfId="6" applyNumberFormat="1" applyFont="1" applyFill="1" applyBorder="1" applyAlignment="1">
      <alignment horizontal="center" vertical="center"/>
    </xf>
    <xf numFmtId="0" fontId="6" fillId="0" borderId="71" xfId="6" quotePrefix="1" applyNumberFormat="1" applyFont="1" applyFill="1" applyBorder="1" applyAlignment="1">
      <alignment horizontal="center" vertical="center"/>
    </xf>
    <xf numFmtId="38" fontId="6" fillId="0" borderId="13" xfId="6" quotePrefix="1" applyFont="1" applyFill="1" applyBorder="1" applyAlignment="1">
      <alignment horizontal="center" vertical="center"/>
    </xf>
    <xf numFmtId="38" fontId="6" fillId="0" borderId="70" xfId="6" applyFont="1" applyFill="1" applyBorder="1" applyAlignment="1">
      <alignment horizontal="center" vertical="center"/>
    </xf>
    <xf numFmtId="38" fontId="0" fillId="0" borderId="45" xfId="6" applyFont="1" applyFill="1" applyBorder="1" applyAlignment="1">
      <alignment horizontal="center" vertical="center"/>
    </xf>
    <xf numFmtId="176" fontId="6" fillId="0" borderId="1" xfId="0" applyNumberFormat="1" applyFont="1" applyFill="1" applyBorder="1" applyAlignment="1">
      <alignment vertical="center"/>
    </xf>
    <xf numFmtId="176" fontId="6" fillId="0" borderId="25" xfId="6" applyNumberFormat="1" applyFont="1" applyFill="1" applyBorder="1"/>
    <xf numFmtId="176" fontId="6" fillId="0" borderId="68" xfId="6" applyNumberFormat="1" applyFont="1" applyFill="1" applyBorder="1"/>
    <xf numFmtId="176" fontId="6" fillId="0" borderId="14" xfId="0" applyNumberFormat="1" applyFont="1" applyFill="1" applyBorder="1"/>
    <xf numFmtId="176" fontId="6" fillId="0" borderId="67" xfId="6" applyNumberFormat="1" applyFont="1" applyFill="1" applyBorder="1"/>
    <xf numFmtId="176" fontId="6" fillId="0" borderId="12" xfId="6" applyNumberFormat="1" applyFont="1" applyFill="1" applyBorder="1"/>
    <xf numFmtId="176" fontId="0" fillId="0" borderId="25" xfId="0" applyNumberFormat="1" applyBorder="1" applyAlignment="1">
      <alignment horizontal="center" vertical="center"/>
    </xf>
    <xf numFmtId="176" fontId="0" fillId="0" borderId="25" xfId="0" applyNumberFormat="1"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176" fontId="0" fillId="0" borderId="11" xfId="0" applyNumberFormat="1" applyFill="1" applyBorder="1" applyAlignment="1">
      <alignment horizontal="center"/>
    </xf>
    <xf numFmtId="176" fontId="0" fillId="0" borderId="1" xfId="0" applyNumberFormat="1" applyFill="1" applyBorder="1" applyAlignment="1">
      <alignment horizontal="center"/>
    </xf>
    <xf numFmtId="176" fontId="0" fillId="0" borderId="11" xfId="0" applyNumberFormat="1" applyFill="1" applyBorder="1" applyAlignment="1">
      <alignment horizontal="center" shrinkToFit="1"/>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vertical="center"/>
    </xf>
    <xf numFmtId="0" fontId="25" fillId="0" borderId="0" xfId="11" applyFont="1" applyAlignment="1" applyProtection="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22" fillId="0" borderId="0" xfId="0" applyFont="1" applyAlignment="1">
      <alignment horizontal="left" vertical="center"/>
    </xf>
    <xf numFmtId="0" fontId="6" fillId="3" borderId="35"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0" fillId="0" borderId="72" xfId="0" applyBorder="1" applyProtection="1">
      <protection locked="0"/>
    </xf>
    <xf numFmtId="38" fontId="0" fillId="0" borderId="0" xfId="0" applyNumberFormat="1"/>
    <xf numFmtId="0" fontId="0" fillId="0" borderId="0" xfId="0" applyProtection="1">
      <protection locked="0"/>
    </xf>
    <xf numFmtId="0" fontId="11" fillId="0" borderId="0" xfId="0" applyFont="1" applyAlignment="1">
      <alignment horizontal="center" vertical="center"/>
    </xf>
    <xf numFmtId="0" fontId="0" fillId="0" borderId="0" xfId="0"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0" fillId="4" borderId="1"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3" borderId="11"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2" fillId="0" borderId="1" xfId="0" applyFont="1" applyBorder="1" applyAlignment="1">
      <alignment horizontal="center" vertical="center"/>
    </xf>
    <xf numFmtId="0" fontId="6" fillId="0" borderId="13" xfId="0" applyFont="1" applyBorder="1" applyAlignment="1">
      <alignment horizontal="center"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xf>
    <xf numFmtId="0" fontId="6" fillId="3" borderId="47"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6" fillId="0" borderId="37" xfId="0" applyFont="1" applyBorder="1" applyAlignment="1">
      <alignment horizontal="center" vertical="center" wrapText="1"/>
    </xf>
    <xf numFmtId="0" fontId="16" fillId="0" borderId="37"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48"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6" fillId="0" borderId="50" xfId="0" applyFont="1" applyBorder="1" applyAlignment="1">
      <alignment horizontal="center" vertical="center"/>
    </xf>
    <xf numFmtId="0" fontId="0" fillId="2" borderId="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56" xfId="0" applyFont="1" applyBorder="1" applyAlignment="1">
      <alignment horizontal="center" vertical="center"/>
    </xf>
    <xf numFmtId="0" fontId="6" fillId="0" borderId="8" xfId="0" applyFont="1" applyBorder="1" applyAlignment="1">
      <alignment horizontal="center" vertical="center"/>
    </xf>
    <xf numFmtId="0" fontId="6" fillId="3" borderId="29"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0" borderId="21" xfId="0" applyFont="1" applyBorder="1" applyAlignment="1">
      <alignment horizontal="center" vertical="center"/>
    </xf>
    <xf numFmtId="0" fontId="6" fillId="3" borderId="30" xfId="0" applyFont="1" applyFill="1" applyBorder="1" applyAlignment="1" applyProtection="1">
      <alignment horizontal="center" vertical="center"/>
      <protection locked="0"/>
    </xf>
    <xf numFmtId="0" fontId="6" fillId="0" borderId="52" xfId="0" applyFont="1" applyBorder="1" applyAlignment="1">
      <alignment horizontal="center" vertical="center"/>
    </xf>
    <xf numFmtId="0" fontId="6" fillId="3" borderId="34"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5" xfId="0" applyBorder="1" applyAlignment="1">
      <alignment horizontal="center" vertical="center"/>
    </xf>
    <xf numFmtId="0" fontId="10" fillId="0" borderId="14" xfId="0" applyFont="1" applyBorder="1" applyAlignment="1">
      <alignment horizontal="right" vertical="center"/>
    </xf>
    <xf numFmtId="0" fontId="0" fillId="0" borderId="14" xfId="0" applyBorder="1" applyAlignment="1">
      <alignment horizontal="right" vertical="center"/>
    </xf>
    <xf numFmtId="0" fontId="0" fillId="2" borderId="14" xfId="0" applyFill="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54" xfId="0" applyFont="1" applyBorder="1" applyAlignment="1">
      <alignment horizontal="center" vertical="center"/>
    </xf>
    <xf numFmtId="0" fontId="0" fillId="2" borderId="3"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0" fillId="2" borderId="55"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2" borderId="27"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60" xfId="0" applyBorder="1" applyAlignment="1">
      <alignment horizontal="center" vertical="center"/>
    </xf>
    <xf numFmtId="0" fontId="7" fillId="2" borderId="59"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2" borderId="47"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20" fillId="2" borderId="5" xfId="1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0" fillId="0" borderId="48" xfId="0" applyBorder="1" applyAlignment="1">
      <alignment horizontal="center" vertical="center"/>
    </xf>
    <xf numFmtId="0" fontId="0" fillId="2" borderId="12" xfId="0" applyFill="1" applyBorder="1" applyAlignment="1" applyProtection="1">
      <alignment horizontal="center" vertical="center"/>
      <protection locked="0"/>
    </xf>
    <xf numFmtId="0" fontId="0" fillId="0" borderId="11" xfId="0" applyBorder="1" applyAlignment="1">
      <alignment horizontal="center" vertical="center"/>
    </xf>
    <xf numFmtId="0" fontId="0" fillId="2" borderId="51" xfId="0" applyFill="1" applyBorder="1" applyAlignment="1" applyProtection="1">
      <alignment horizontal="center" vertical="center"/>
      <protection locked="0"/>
    </xf>
    <xf numFmtId="38" fontId="15" fillId="0" borderId="5" xfId="6" applyFont="1" applyBorder="1" applyAlignment="1">
      <alignment horizontal="center" vertical="center"/>
    </xf>
    <xf numFmtId="38" fontId="0" fillId="0" borderId="5" xfId="5" applyNumberFormat="1" applyFont="1" applyBorder="1" applyAlignment="1">
      <alignment horizontal="center" vertical="center"/>
    </xf>
    <xf numFmtId="0" fontId="3"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15" fillId="0" borderId="29" xfId="6" applyFont="1" applyBorder="1" applyAlignment="1">
      <alignment horizontal="center" vertical="center"/>
    </xf>
    <xf numFmtId="0" fontId="6" fillId="0" borderId="29" xfId="0" applyFont="1" applyBorder="1" applyAlignment="1">
      <alignment horizontal="left" vertical="center"/>
    </xf>
    <xf numFmtId="0" fontId="15" fillId="3" borderId="29" xfId="0" applyFont="1" applyFill="1" applyBorder="1" applyAlignment="1" applyProtection="1">
      <alignment horizontal="center" vertical="center"/>
      <protection locked="0"/>
    </xf>
    <xf numFmtId="0" fontId="15" fillId="0" borderId="29" xfId="0" applyFont="1" applyBorder="1" applyAlignment="1">
      <alignment horizontal="right" vertical="center"/>
    </xf>
    <xf numFmtId="38" fontId="0" fillId="0" borderId="14" xfId="5" applyNumberFormat="1"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0" fillId="0" borderId="1" xfId="0" applyFill="1" applyBorder="1" applyAlignment="1">
      <alignment horizontal="center" vertical="center" shrinkToFit="1"/>
    </xf>
    <xf numFmtId="0" fontId="0" fillId="0" borderId="24" xfId="0" applyFill="1" applyBorder="1" applyAlignment="1">
      <alignment horizontal="center" vertical="center" shrinkToFit="1"/>
    </xf>
    <xf numFmtId="0" fontId="6" fillId="0" borderId="1" xfId="0" applyFont="1" applyFill="1" applyBorder="1" applyAlignment="1">
      <alignment horizontal="distributed" vertical="distributed"/>
    </xf>
    <xf numFmtId="0" fontId="6" fillId="0" borderId="24" xfId="0" applyFont="1" applyFill="1" applyBorder="1" applyAlignment="1">
      <alignment horizontal="distributed" vertical="distributed"/>
    </xf>
    <xf numFmtId="176" fontId="0" fillId="0" borderId="14" xfId="0" applyNumberFormat="1" applyFill="1" applyBorder="1" applyAlignment="1">
      <alignment horizontal="center" vertical="center"/>
    </xf>
    <xf numFmtId="176" fontId="0" fillId="0" borderId="12" xfId="0" applyNumberFormat="1" applyFill="1" applyBorder="1" applyAlignment="1">
      <alignment horizontal="center" vertical="center"/>
    </xf>
    <xf numFmtId="0" fontId="6" fillId="0" borderId="1" xfId="0" applyFont="1" applyFill="1" applyBorder="1" applyAlignment="1">
      <alignment horizontal="center" vertical="distributed"/>
    </xf>
    <xf numFmtId="0" fontId="6" fillId="0" borderId="24" xfId="0" applyFont="1" applyFill="1" applyBorder="1" applyAlignment="1">
      <alignment horizontal="center" vertical="distributed"/>
    </xf>
    <xf numFmtId="176" fontId="13" fillId="0" borderId="14" xfId="0" applyNumberFormat="1" applyFont="1" applyBorder="1" applyAlignment="1">
      <alignment horizontal="center" vertical="center"/>
    </xf>
    <xf numFmtId="176" fontId="13" fillId="0" borderId="31" xfId="0" applyNumberFormat="1" applyFont="1" applyBorder="1" applyAlignment="1">
      <alignment horizontal="center" vertical="center"/>
    </xf>
    <xf numFmtId="38" fontId="6" fillId="0" borderId="24" xfId="6" applyFont="1" applyFill="1" applyBorder="1" applyAlignment="1">
      <alignment horizontal="center" vertical="center"/>
    </xf>
    <xf numFmtId="38" fontId="6" fillId="0" borderId="25" xfId="6" applyFont="1" applyFill="1" applyBorder="1" applyAlignment="1">
      <alignment horizontal="center" vertical="center"/>
    </xf>
    <xf numFmtId="38" fontId="6" fillId="0" borderId="66" xfId="6" applyFont="1" applyFill="1" applyBorder="1" applyAlignment="1">
      <alignment horizontal="center" vertical="center"/>
    </xf>
    <xf numFmtId="38" fontId="6" fillId="0" borderId="14" xfId="6" applyFont="1" applyFill="1" applyBorder="1" applyAlignment="1">
      <alignment horizontal="center" vertical="center"/>
    </xf>
    <xf numFmtId="38" fontId="6" fillId="0" borderId="67" xfId="6" applyFont="1" applyFill="1" applyBorder="1" applyAlignment="1">
      <alignment horizontal="center" vertical="center"/>
    </xf>
    <xf numFmtId="0" fontId="20" fillId="0" borderId="0" xfId="11" applyAlignment="1" applyProtection="1">
      <alignment vertical="center"/>
    </xf>
  </cellXfs>
  <cellStyles count="12">
    <cellStyle name="ハイパーリンク" xfId="1" builtinId="8" hidden="1"/>
    <cellStyle name="ハイパーリンク" xfId="3" builtinId="8" hidden="1"/>
    <cellStyle name="ハイパーリンク" xfId="7" builtinId="8" hidden="1"/>
    <cellStyle name="ハイパーリンク" xfId="9" builtinId="8" hidden="1"/>
    <cellStyle name="ハイパーリンク" xfId="11" builtinId="8"/>
    <cellStyle name="桁区切り" xfId="6" builtinId="6"/>
    <cellStyle name="桁区切り [0.00]" xfId="5" builtinId="3"/>
    <cellStyle name="標準" xfId="0" builtinId="0"/>
    <cellStyle name="表示済みのハイパーリンク" xfId="2" builtinId="9" hidden="1"/>
    <cellStyle name="表示済みのハイパーリンク" xfId="4" builtinId="9" hidden="1"/>
    <cellStyle name="表示済みのハイパーリンク" xfId="8" builtinId="9" hidden="1"/>
    <cellStyle name="表示済みのハイパーリンク" xfId="10" builtinId="9" hidden="1"/>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sasao@hamada.ed.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1:J35"/>
  <sheetViews>
    <sheetView tabSelected="1" topLeftCell="A13" zoomScaleNormal="100" workbookViewId="0">
      <selection activeCell="G27" sqref="F27:G27"/>
    </sheetView>
  </sheetViews>
  <sheetFormatPr defaultColWidth="8.875" defaultRowHeight="28.5" customHeight="1"/>
  <cols>
    <col min="1" max="16384" width="8.875" style="52"/>
  </cols>
  <sheetData>
    <row r="1" spans="1:10" ht="28.5" customHeight="1">
      <c r="A1" s="68" t="s">
        <v>145</v>
      </c>
      <c r="B1" s="68"/>
      <c r="C1" s="68"/>
      <c r="D1" s="68"/>
      <c r="E1" s="68"/>
      <c r="F1" s="68"/>
      <c r="G1" s="68"/>
      <c r="H1" s="68"/>
      <c r="I1" s="68"/>
      <c r="J1" s="68"/>
    </row>
    <row r="3" spans="1:10" ht="23.25" customHeight="1">
      <c r="A3" s="52" t="s">
        <v>119</v>
      </c>
    </row>
    <row r="4" spans="1:10" ht="24" customHeight="1">
      <c r="A4" s="52" t="s">
        <v>102</v>
      </c>
    </row>
    <row r="6" spans="1:10" ht="28.5" customHeight="1">
      <c r="A6" s="52" t="s">
        <v>120</v>
      </c>
    </row>
    <row r="7" spans="1:10" ht="28.5" customHeight="1">
      <c r="A7" s="57" t="s">
        <v>121</v>
      </c>
    </row>
    <row r="8" spans="1:10" ht="28.5" customHeight="1">
      <c r="A8" s="53" t="s">
        <v>115</v>
      </c>
    </row>
    <row r="9" spans="1:10" ht="28.5" customHeight="1">
      <c r="A9" s="52" t="s">
        <v>129</v>
      </c>
    </row>
    <row r="10" spans="1:10" ht="28.5" customHeight="1">
      <c r="A10" s="52" t="s">
        <v>130</v>
      </c>
    </row>
    <row r="11" spans="1:10" ht="28.5" customHeight="1">
      <c r="A11" s="52" t="s">
        <v>125</v>
      </c>
    </row>
    <row r="12" spans="1:10" ht="28.5" customHeight="1">
      <c r="A12" s="52" t="s">
        <v>124</v>
      </c>
    </row>
    <row r="13" spans="1:10" ht="28.5" customHeight="1">
      <c r="A13" s="52" t="s">
        <v>122</v>
      </c>
    </row>
    <row r="14" spans="1:10" ht="28.5" customHeight="1">
      <c r="A14" s="52" t="s">
        <v>123</v>
      </c>
    </row>
    <row r="15" spans="1:10" ht="28.5" customHeight="1">
      <c r="A15" s="52" t="s">
        <v>126</v>
      </c>
    </row>
    <row r="16" spans="1:10" ht="28.5" customHeight="1">
      <c r="A16" s="52" t="s">
        <v>117</v>
      </c>
      <c r="B16" s="53"/>
      <c r="C16" s="53"/>
      <c r="D16" s="53"/>
      <c r="E16" s="53"/>
      <c r="F16" s="53"/>
      <c r="G16" s="53"/>
      <c r="H16" s="53"/>
      <c r="I16" s="53"/>
    </row>
    <row r="17" spans="1:9" ht="28.5" customHeight="1">
      <c r="A17" s="53" t="s">
        <v>116</v>
      </c>
      <c r="B17" s="53"/>
      <c r="C17" s="53"/>
      <c r="D17" s="53"/>
      <c r="E17" s="53"/>
      <c r="F17" s="53"/>
      <c r="G17" s="53"/>
      <c r="H17" s="53"/>
      <c r="I17" s="53"/>
    </row>
    <row r="18" spans="1:9" ht="28.5" customHeight="1">
      <c r="A18" s="53" t="s">
        <v>118</v>
      </c>
      <c r="B18" s="53"/>
      <c r="C18" s="53"/>
      <c r="D18" s="53"/>
      <c r="E18" s="53"/>
      <c r="F18" s="53"/>
      <c r="G18" s="53"/>
      <c r="H18" s="53"/>
      <c r="I18" s="53"/>
    </row>
    <row r="19" spans="1:9" ht="28.5" customHeight="1">
      <c r="A19" s="53" t="s">
        <v>127</v>
      </c>
      <c r="B19" s="53"/>
      <c r="C19" s="53"/>
      <c r="D19" s="53"/>
      <c r="E19" s="53"/>
      <c r="F19" s="53"/>
      <c r="G19" s="53"/>
      <c r="H19" s="53"/>
      <c r="I19" s="53"/>
    </row>
    <row r="20" spans="1:9" ht="28.5" customHeight="1">
      <c r="A20" s="52" t="s">
        <v>128</v>
      </c>
      <c r="B20" s="53"/>
      <c r="C20" s="53"/>
      <c r="D20" s="53"/>
      <c r="E20" s="53"/>
      <c r="F20" s="53"/>
      <c r="G20" s="53"/>
      <c r="H20" s="53"/>
      <c r="I20" s="53"/>
    </row>
    <row r="21" spans="1:9" ht="20.25" customHeight="1">
      <c r="B21" s="53"/>
      <c r="C21" s="53"/>
      <c r="D21" s="53"/>
      <c r="E21" s="53"/>
      <c r="F21" s="53"/>
      <c r="G21" s="53"/>
      <c r="H21" s="53"/>
      <c r="I21" s="53"/>
    </row>
    <row r="22" spans="1:9" ht="28.5" customHeight="1">
      <c r="A22" s="69" t="s">
        <v>101</v>
      </c>
      <c r="B22" s="69"/>
      <c r="C22" s="214" t="s">
        <v>148</v>
      </c>
      <c r="E22" s="54"/>
      <c r="F22" s="54"/>
      <c r="G22" s="55"/>
      <c r="H22" s="55"/>
      <c r="I22" s="55"/>
    </row>
    <row r="23" spans="1:9" ht="28.5" customHeight="1">
      <c r="A23" s="53" t="s">
        <v>146</v>
      </c>
      <c r="B23" s="53"/>
      <c r="C23" s="53"/>
      <c r="D23" s="53"/>
      <c r="E23" s="53"/>
      <c r="F23" s="53"/>
      <c r="G23" s="53"/>
    </row>
    <row r="24" spans="1:9" ht="28.5" customHeight="1">
      <c r="A24" s="53" t="s">
        <v>114</v>
      </c>
      <c r="C24" s="56"/>
      <c r="D24" s="56"/>
      <c r="E24" s="56"/>
      <c r="F24" s="56"/>
      <c r="G24" s="56"/>
      <c r="H24" s="56"/>
      <c r="I24" s="56"/>
    </row>
    <row r="25" spans="1:9" ht="28.5" customHeight="1">
      <c r="A25" s="56"/>
      <c r="B25" s="53"/>
      <c r="C25" s="53"/>
      <c r="D25" s="53"/>
      <c r="E25" s="53"/>
      <c r="F25" s="53"/>
      <c r="G25" s="53"/>
      <c r="H25" s="53"/>
      <c r="I25" s="53"/>
    </row>
    <row r="26" spans="1:9" ht="28.5" customHeight="1">
      <c r="A26" s="53"/>
      <c r="B26" s="53"/>
      <c r="C26" s="53"/>
      <c r="D26" s="53"/>
      <c r="E26" s="53"/>
      <c r="F26" s="53"/>
      <c r="G26" s="53"/>
      <c r="H26" s="53"/>
      <c r="I26" s="53"/>
    </row>
    <row r="27" spans="1:9" ht="28.5" customHeight="1">
      <c r="D27" s="53"/>
      <c r="E27" s="53"/>
      <c r="F27" s="53"/>
      <c r="G27" s="53"/>
      <c r="H27" s="53"/>
      <c r="I27" s="53"/>
    </row>
    <row r="28" spans="1:9" ht="28.5" customHeight="1">
      <c r="A28" s="53"/>
      <c r="B28" s="53"/>
      <c r="C28" s="53"/>
      <c r="D28" s="53"/>
      <c r="E28" s="53"/>
      <c r="F28" s="53"/>
      <c r="G28" s="53"/>
      <c r="H28" s="53"/>
      <c r="I28" s="53"/>
    </row>
    <row r="29" spans="1:9" ht="28.5" customHeight="1">
      <c r="A29" s="53"/>
      <c r="B29" s="53"/>
      <c r="C29" s="53"/>
      <c r="D29" s="53"/>
      <c r="E29" s="53"/>
      <c r="F29" s="53"/>
      <c r="G29" s="53"/>
      <c r="H29" s="53"/>
      <c r="I29" s="53"/>
    </row>
    <row r="30" spans="1:9" ht="28.5" customHeight="1">
      <c r="A30" s="53"/>
      <c r="B30" s="53"/>
      <c r="C30" s="53"/>
      <c r="D30" s="53"/>
      <c r="E30" s="53"/>
      <c r="F30" s="53"/>
      <c r="G30" s="53"/>
      <c r="H30" s="53"/>
      <c r="I30" s="53"/>
    </row>
    <row r="31" spans="1:9" ht="28.5" customHeight="1">
      <c r="A31" s="53"/>
      <c r="B31" s="53"/>
      <c r="C31" s="53"/>
      <c r="D31" s="53"/>
      <c r="E31" s="53"/>
      <c r="F31" s="53"/>
      <c r="G31" s="53"/>
      <c r="H31" s="53"/>
      <c r="I31" s="53"/>
    </row>
    <row r="32" spans="1:9" ht="28.5" customHeight="1">
      <c r="A32" s="53"/>
      <c r="B32" s="53"/>
      <c r="C32" s="53"/>
      <c r="D32" s="53"/>
      <c r="E32" s="53"/>
      <c r="F32" s="53"/>
      <c r="G32" s="53"/>
      <c r="H32" s="53"/>
      <c r="I32" s="53"/>
    </row>
    <row r="33" spans="1:9" ht="28.5" customHeight="1">
      <c r="A33" s="53"/>
      <c r="B33" s="53"/>
      <c r="C33" s="53"/>
      <c r="D33" s="53"/>
      <c r="E33" s="53"/>
      <c r="F33" s="53"/>
      <c r="G33" s="53"/>
      <c r="H33" s="53"/>
      <c r="I33" s="53"/>
    </row>
    <row r="34" spans="1:9" ht="28.5" customHeight="1">
      <c r="A34" s="53"/>
    </row>
    <row r="35" spans="1:9" ht="64.5" customHeight="1"/>
  </sheetData>
  <mergeCells count="2">
    <mergeCell ref="A1:J1"/>
    <mergeCell ref="A22:B22"/>
  </mergeCells>
  <phoneticPr fontId="4"/>
  <hyperlinks>
    <hyperlink ref="C22" r:id="rId1"/>
  </hyperlinks>
  <pageMargins left="0.25" right="0.25" top="0.75" bottom="0.75" header="0.3" footer="0.3"/>
  <pageSetup paperSize="9" orientation="portrait" horizontalDpi="4294967293"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rgb="FFFFFF00"/>
  </sheetPr>
  <dimension ref="A1:Y60"/>
  <sheetViews>
    <sheetView view="pageBreakPreview" zoomScaleSheetLayoutView="100" workbookViewId="0">
      <selection activeCell="U8" sqref="U7:U8"/>
    </sheetView>
  </sheetViews>
  <sheetFormatPr defaultColWidth="3.875" defaultRowHeight="14.25"/>
  <cols>
    <col min="1" max="9" width="3.875" style="11"/>
    <col min="10" max="10" width="4.375" style="11" bestFit="1" customWidth="1"/>
    <col min="11" max="20" width="3.875" style="11"/>
    <col min="21" max="21" width="4.625" style="11" bestFit="1" customWidth="1"/>
    <col min="22" max="16384" width="3.875" style="11"/>
  </cols>
  <sheetData>
    <row r="1" spans="1:25" ht="18" thickBot="1">
      <c r="A1" s="68" t="s">
        <v>147</v>
      </c>
      <c r="B1" s="68"/>
      <c r="C1" s="68"/>
      <c r="D1" s="68"/>
      <c r="E1" s="68"/>
      <c r="F1" s="68"/>
      <c r="G1" s="68"/>
      <c r="H1" s="68"/>
      <c r="I1" s="68"/>
      <c r="J1" s="68"/>
      <c r="K1" s="68"/>
      <c r="L1" s="68"/>
      <c r="M1" s="68"/>
      <c r="N1" s="68"/>
      <c r="O1" s="68"/>
      <c r="P1" s="68"/>
      <c r="Q1" s="68"/>
      <c r="R1" s="68"/>
      <c r="S1" s="68"/>
      <c r="T1" s="68"/>
      <c r="U1" s="68"/>
      <c r="V1" s="68"/>
      <c r="W1" s="68"/>
      <c r="X1" s="68"/>
    </row>
    <row r="2" spans="1:25">
      <c r="A2" s="137" t="s">
        <v>3</v>
      </c>
      <c r="B2" s="138"/>
      <c r="C2" s="139"/>
      <c r="D2" s="141"/>
      <c r="E2" s="141"/>
      <c r="F2" s="141"/>
      <c r="G2" s="141"/>
      <c r="H2" s="141"/>
      <c r="I2" s="140"/>
      <c r="J2" s="140"/>
      <c r="K2" s="140"/>
      <c r="L2" s="140"/>
      <c r="M2" s="140"/>
      <c r="N2" s="140"/>
      <c r="O2" s="140"/>
      <c r="P2" s="140"/>
      <c r="Q2" s="140"/>
      <c r="R2" s="140"/>
      <c r="S2" s="140"/>
      <c r="T2" s="22" t="s">
        <v>4</v>
      </c>
      <c r="U2" s="140"/>
      <c r="V2" s="140"/>
      <c r="W2" s="140"/>
      <c r="X2" s="12" t="s">
        <v>5</v>
      </c>
    </row>
    <row r="3" spans="1:25">
      <c r="A3" s="161" t="s">
        <v>6</v>
      </c>
      <c r="B3" s="162"/>
      <c r="C3" s="157"/>
      <c r="D3" s="21" t="s">
        <v>7</v>
      </c>
      <c r="E3" s="158"/>
      <c r="F3" s="159"/>
      <c r="G3" s="159"/>
      <c r="H3" s="160"/>
      <c r="I3" s="148"/>
      <c r="J3" s="149"/>
      <c r="K3" s="149"/>
      <c r="L3" s="149"/>
      <c r="M3" s="149"/>
      <c r="N3" s="149"/>
      <c r="O3" s="149"/>
      <c r="P3" s="149"/>
      <c r="Q3" s="149"/>
      <c r="R3" s="149"/>
      <c r="S3" s="149"/>
      <c r="T3" s="149"/>
      <c r="U3" s="149"/>
      <c r="V3" s="149"/>
      <c r="W3" s="149"/>
      <c r="X3" s="150"/>
    </row>
    <row r="4" spans="1:25">
      <c r="A4" s="153"/>
      <c r="B4" s="154"/>
      <c r="C4" s="155"/>
      <c r="D4" s="163"/>
      <c r="E4" s="163"/>
      <c r="F4" s="163"/>
      <c r="G4" s="163"/>
      <c r="H4" s="163"/>
      <c r="I4" s="163"/>
      <c r="J4" s="163"/>
      <c r="K4" s="163"/>
      <c r="L4" s="163"/>
      <c r="M4" s="163"/>
      <c r="N4" s="163"/>
      <c r="O4" s="163"/>
      <c r="P4" s="163"/>
      <c r="Q4" s="163"/>
      <c r="R4" s="163"/>
      <c r="S4" s="163"/>
      <c r="T4" s="163"/>
      <c r="U4" s="163"/>
      <c r="V4" s="163"/>
      <c r="W4" s="163"/>
      <c r="X4" s="164"/>
    </row>
    <row r="5" spans="1:25" ht="15" thickBot="1">
      <c r="A5" s="153" t="s">
        <v>8</v>
      </c>
      <c r="B5" s="154"/>
      <c r="C5" s="155"/>
      <c r="D5" s="121"/>
      <c r="E5" s="121"/>
      <c r="F5" s="121"/>
      <c r="G5" s="121"/>
      <c r="H5" s="122"/>
      <c r="I5" s="156" t="s">
        <v>9</v>
      </c>
      <c r="J5" s="157"/>
      <c r="K5" s="121"/>
      <c r="L5" s="121"/>
      <c r="M5" s="121"/>
      <c r="N5" s="122"/>
      <c r="O5" s="156" t="s">
        <v>10</v>
      </c>
      <c r="P5" s="167"/>
      <c r="Q5" s="168"/>
      <c r="R5" s="169"/>
      <c r="S5" s="169"/>
      <c r="T5" s="169"/>
      <c r="U5" s="169"/>
      <c r="V5" s="169"/>
      <c r="W5" s="169"/>
      <c r="X5" s="170"/>
    </row>
    <row r="6" spans="1:25">
      <c r="A6" s="165" t="s">
        <v>11</v>
      </c>
      <c r="B6" s="166"/>
      <c r="C6" s="171"/>
      <c r="D6" s="136"/>
      <c r="E6" s="136"/>
      <c r="F6" s="136"/>
      <c r="G6" s="136"/>
      <c r="H6" s="172"/>
      <c r="I6" s="173" t="s">
        <v>31</v>
      </c>
      <c r="J6" s="171"/>
      <c r="K6" s="136"/>
      <c r="L6" s="136"/>
      <c r="M6" s="136"/>
      <c r="N6" s="136"/>
      <c r="O6" s="151"/>
      <c r="P6" s="14"/>
      <c r="Q6" s="15"/>
      <c r="R6" s="15"/>
      <c r="S6" s="15"/>
      <c r="T6" s="15"/>
      <c r="U6" s="15"/>
      <c r="V6" s="15"/>
      <c r="W6" s="15"/>
      <c r="X6" s="15"/>
    </row>
    <row r="7" spans="1:25" ht="15" thickBot="1">
      <c r="A7" s="165" t="s">
        <v>12</v>
      </c>
      <c r="B7" s="166"/>
      <c r="C7" s="166"/>
      <c r="D7" s="174"/>
      <c r="E7" s="136"/>
      <c r="F7" s="136"/>
      <c r="G7" s="136"/>
      <c r="H7" s="172"/>
      <c r="I7" s="173" t="s">
        <v>32</v>
      </c>
      <c r="J7" s="171"/>
      <c r="K7" s="136"/>
      <c r="L7" s="136"/>
      <c r="M7" s="136"/>
      <c r="N7" s="152"/>
      <c r="O7" s="152"/>
      <c r="P7" s="16"/>
      <c r="S7" s="17"/>
      <c r="T7" s="17"/>
      <c r="U7" s="17"/>
      <c r="V7" s="17"/>
      <c r="W7" s="17"/>
      <c r="X7" s="17"/>
    </row>
    <row r="8" spans="1:25" ht="15" thickBot="1">
      <c r="A8" s="142" t="s">
        <v>13</v>
      </c>
      <c r="B8" s="143"/>
      <c r="C8" s="144"/>
      <c r="D8" s="145"/>
      <c r="E8" s="146"/>
      <c r="F8" s="146"/>
      <c r="G8" s="146"/>
      <c r="H8" s="147"/>
      <c r="I8" s="146"/>
      <c r="J8" s="146"/>
      <c r="K8" s="146"/>
      <c r="L8" s="146"/>
      <c r="M8" s="146"/>
      <c r="N8" s="14"/>
      <c r="O8" s="15"/>
      <c r="P8" s="17"/>
      <c r="Q8" s="17"/>
      <c r="R8" s="17"/>
      <c r="S8" s="17"/>
      <c r="T8" s="17"/>
      <c r="U8" s="17"/>
      <c r="V8" s="17"/>
      <c r="W8" s="17"/>
      <c r="X8" s="17"/>
      <c r="Y8" s="17"/>
    </row>
    <row r="9" spans="1:25" ht="9" customHeight="1" thickBot="1">
      <c r="L9" s="18"/>
      <c r="X9" s="17"/>
    </row>
    <row r="10" spans="1:25">
      <c r="A10" s="177" t="s">
        <v>33</v>
      </c>
      <c r="B10" s="178"/>
      <c r="C10" s="178"/>
      <c r="D10" s="178"/>
      <c r="E10" s="178"/>
      <c r="F10" s="178"/>
      <c r="G10" s="178"/>
      <c r="H10" s="179"/>
      <c r="K10" s="185" t="s">
        <v>40</v>
      </c>
      <c r="L10" s="186"/>
      <c r="M10" s="186"/>
      <c r="N10" s="186"/>
      <c r="O10" s="186"/>
      <c r="P10" s="186"/>
      <c r="Q10" s="186"/>
      <c r="R10" s="186"/>
      <c r="S10" s="186"/>
      <c r="T10" s="186"/>
      <c r="U10" s="186"/>
      <c r="V10" s="186"/>
      <c r="W10" s="186"/>
      <c r="X10" s="187"/>
    </row>
    <row r="11" spans="1:25">
      <c r="A11" s="180"/>
      <c r="B11" s="93"/>
      <c r="C11" s="93" t="s">
        <v>34</v>
      </c>
      <c r="D11" s="93"/>
      <c r="E11" s="93" t="s">
        <v>35</v>
      </c>
      <c r="F11" s="93"/>
      <c r="G11" s="93" t="s">
        <v>36</v>
      </c>
      <c r="H11" s="181"/>
      <c r="K11" s="165" t="s">
        <v>41</v>
      </c>
      <c r="L11" s="166"/>
      <c r="M11" s="4"/>
      <c r="N11" s="135" t="s">
        <v>43</v>
      </c>
      <c r="O11" s="135"/>
      <c r="P11" s="4" t="s">
        <v>45</v>
      </c>
      <c r="Q11" s="136"/>
      <c r="R11" s="136"/>
      <c r="S11" s="134" t="s">
        <v>46</v>
      </c>
      <c r="T11" s="134"/>
      <c r="U11" s="192">
        <f>3000*Q11</f>
        <v>0</v>
      </c>
      <c r="V11" s="192"/>
      <c r="W11" s="192"/>
      <c r="X11" s="19" t="s">
        <v>48</v>
      </c>
    </row>
    <row r="12" spans="1:25">
      <c r="A12" s="180" t="s">
        <v>37</v>
      </c>
      <c r="B12" s="93"/>
      <c r="C12" s="182"/>
      <c r="D12" s="182"/>
      <c r="E12" s="182"/>
      <c r="F12" s="182"/>
      <c r="G12" s="183">
        <f>+C12+E12</f>
        <v>0</v>
      </c>
      <c r="H12" s="184"/>
      <c r="K12" s="165" t="s">
        <v>42</v>
      </c>
      <c r="L12" s="166"/>
      <c r="M12" s="4"/>
      <c r="N12" s="135" t="s">
        <v>44</v>
      </c>
      <c r="O12" s="135"/>
      <c r="P12" s="4" t="s">
        <v>45</v>
      </c>
      <c r="Q12" s="136"/>
      <c r="R12" s="136"/>
      <c r="S12" s="134" t="s">
        <v>47</v>
      </c>
      <c r="T12" s="134"/>
      <c r="U12" s="192">
        <f>300*Q12</f>
        <v>0</v>
      </c>
      <c r="V12" s="192"/>
      <c r="W12" s="192"/>
      <c r="X12" s="19" t="s">
        <v>48</v>
      </c>
    </row>
    <row r="13" spans="1:25" ht="15" thickBot="1">
      <c r="A13" s="180" t="s">
        <v>38</v>
      </c>
      <c r="B13" s="93"/>
      <c r="C13" s="182"/>
      <c r="D13" s="182"/>
      <c r="E13" s="182"/>
      <c r="F13" s="182"/>
      <c r="G13" s="183">
        <f t="shared" ref="G13:G14" si="0">+C13+E13</f>
        <v>0</v>
      </c>
      <c r="H13" s="184"/>
      <c r="K13" s="142" t="s">
        <v>49</v>
      </c>
      <c r="L13" s="143"/>
      <c r="M13" s="143"/>
      <c r="N13" s="143"/>
      <c r="O13" s="143"/>
      <c r="P13" s="143"/>
      <c r="Q13" s="143"/>
      <c r="R13" s="143"/>
      <c r="S13" s="143"/>
      <c r="T13" s="143"/>
      <c r="U13" s="176">
        <f>+U11+U12</f>
        <v>0</v>
      </c>
      <c r="V13" s="176"/>
      <c r="W13" s="176"/>
      <c r="X13" s="13" t="s">
        <v>50</v>
      </c>
    </row>
    <row r="14" spans="1:25" ht="15" thickBot="1">
      <c r="A14" s="180" t="s">
        <v>39</v>
      </c>
      <c r="B14" s="93"/>
      <c r="C14" s="182"/>
      <c r="D14" s="182"/>
      <c r="E14" s="182"/>
      <c r="F14" s="182"/>
      <c r="G14" s="183">
        <f t="shared" si="0"/>
        <v>0</v>
      </c>
      <c r="H14" s="184"/>
    </row>
    <row r="15" spans="1:25" ht="15" thickBot="1">
      <c r="A15" s="193" t="s">
        <v>36</v>
      </c>
      <c r="B15" s="194"/>
      <c r="C15" s="195">
        <f>SUM(C12:D14)</f>
        <v>0</v>
      </c>
      <c r="D15" s="195"/>
      <c r="E15" s="195">
        <f>SUM(E12:F14)</f>
        <v>0</v>
      </c>
      <c r="F15" s="195"/>
      <c r="G15" s="195">
        <f>SUM(G12:H14)</f>
        <v>0</v>
      </c>
      <c r="H15" s="196"/>
      <c r="K15" s="197" t="s">
        <v>51</v>
      </c>
      <c r="L15" s="198"/>
      <c r="M15" s="198"/>
      <c r="N15" s="191" t="s">
        <v>52</v>
      </c>
      <c r="O15" s="191"/>
      <c r="P15" s="5" t="s">
        <v>53</v>
      </c>
      <c r="Q15" s="190"/>
      <c r="R15" s="190"/>
      <c r="S15" s="189" t="s">
        <v>55</v>
      </c>
      <c r="T15" s="189"/>
      <c r="U15" s="188">
        <f>+Q15*600</f>
        <v>0</v>
      </c>
      <c r="V15" s="188"/>
      <c r="W15" s="188"/>
      <c r="X15" s="6" t="s">
        <v>50</v>
      </c>
    </row>
    <row r="16" spans="1:25" ht="15" thickBot="1">
      <c r="K16" s="132" t="s">
        <v>54</v>
      </c>
      <c r="L16" s="133"/>
      <c r="M16" s="133"/>
      <c r="N16" s="133"/>
      <c r="O16" s="133"/>
      <c r="P16" s="133"/>
      <c r="Q16" s="133"/>
      <c r="R16" s="133"/>
      <c r="S16" s="133"/>
      <c r="T16" s="133"/>
      <c r="U16" s="175">
        <f>+U13+U15</f>
        <v>0</v>
      </c>
      <c r="V16" s="175"/>
      <c r="W16" s="175"/>
      <c r="X16" s="7" t="s">
        <v>50</v>
      </c>
    </row>
    <row r="17" spans="1:21" ht="6.75" customHeight="1"/>
    <row r="18" spans="1:21" ht="15" thickBot="1">
      <c r="A18" s="20" t="s">
        <v>56</v>
      </c>
      <c r="B18" s="8"/>
      <c r="C18" s="9"/>
      <c r="D18" s="9"/>
      <c r="E18" s="9"/>
      <c r="F18" s="8"/>
    </row>
    <row r="19" spans="1:21">
      <c r="A19" s="123" t="s">
        <v>57</v>
      </c>
      <c r="B19" s="124"/>
      <c r="C19" s="126"/>
      <c r="D19" s="126"/>
      <c r="E19" s="126"/>
      <c r="F19" s="126"/>
      <c r="G19" s="127"/>
      <c r="H19" s="128" t="s">
        <v>57</v>
      </c>
      <c r="I19" s="124"/>
      <c r="J19" s="126"/>
      <c r="K19" s="126"/>
      <c r="L19" s="126"/>
      <c r="M19" s="126"/>
      <c r="N19" s="129"/>
    </row>
    <row r="20" spans="1:21" ht="15" thickBot="1">
      <c r="A20" s="72" t="s">
        <v>57</v>
      </c>
      <c r="B20" s="125"/>
      <c r="C20" s="82"/>
      <c r="D20" s="80"/>
      <c r="E20" s="80"/>
      <c r="F20" s="80"/>
      <c r="G20" s="83"/>
      <c r="H20" s="73" t="s">
        <v>57</v>
      </c>
      <c r="I20" s="130"/>
      <c r="J20" s="80"/>
      <c r="K20" s="80"/>
      <c r="L20" s="80"/>
      <c r="M20" s="80"/>
      <c r="N20" s="131"/>
    </row>
    <row r="21" spans="1:21" ht="6" customHeight="1" thickBot="1">
      <c r="F21" s="15"/>
    </row>
    <row r="22" spans="1:21">
      <c r="A22" s="97" t="s">
        <v>58</v>
      </c>
      <c r="B22" s="98"/>
      <c r="C22" s="98"/>
      <c r="D22" s="98"/>
      <c r="E22" s="98"/>
      <c r="F22" s="98"/>
      <c r="G22" s="98"/>
      <c r="H22" s="98"/>
      <c r="I22" s="98"/>
      <c r="J22" s="99"/>
      <c r="L22" s="97" t="s">
        <v>69</v>
      </c>
      <c r="M22" s="98"/>
      <c r="N22" s="98"/>
      <c r="O22" s="98"/>
      <c r="P22" s="98"/>
      <c r="Q22" s="98"/>
      <c r="R22" s="98"/>
      <c r="S22" s="98"/>
      <c r="T22" s="98"/>
      <c r="U22" s="99"/>
    </row>
    <row r="23" spans="1:21">
      <c r="A23" s="105"/>
      <c r="B23" s="106"/>
      <c r="C23" s="109" t="s">
        <v>59</v>
      </c>
      <c r="D23" s="110"/>
      <c r="E23" s="110"/>
      <c r="F23" s="110"/>
      <c r="G23" s="110"/>
      <c r="H23" s="110"/>
      <c r="I23" s="111" t="s">
        <v>0</v>
      </c>
      <c r="J23" s="113" t="s">
        <v>93</v>
      </c>
      <c r="L23" s="105"/>
      <c r="M23" s="106"/>
      <c r="N23" s="109" t="s">
        <v>59</v>
      </c>
      <c r="O23" s="110"/>
      <c r="P23" s="110"/>
      <c r="Q23" s="110"/>
      <c r="R23" s="110"/>
      <c r="S23" s="110"/>
      <c r="T23" s="111" t="s">
        <v>0</v>
      </c>
      <c r="U23" s="113" t="s">
        <v>94</v>
      </c>
    </row>
    <row r="24" spans="1:21" ht="9.75" customHeight="1">
      <c r="A24" s="107"/>
      <c r="B24" s="108"/>
      <c r="C24" s="115" t="s">
        <v>67</v>
      </c>
      <c r="D24" s="116"/>
      <c r="E24" s="117"/>
      <c r="F24" s="118" t="s">
        <v>68</v>
      </c>
      <c r="G24" s="118"/>
      <c r="H24" s="119"/>
      <c r="I24" s="112"/>
      <c r="J24" s="114"/>
      <c r="L24" s="107"/>
      <c r="M24" s="108"/>
      <c r="N24" s="115" t="s">
        <v>67</v>
      </c>
      <c r="O24" s="116"/>
      <c r="P24" s="117"/>
      <c r="Q24" s="118" t="s">
        <v>68</v>
      </c>
      <c r="R24" s="118"/>
      <c r="S24" s="119"/>
      <c r="T24" s="112"/>
      <c r="U24" s="114"/>
    </row>
    <row r="25" spans="1:21">
      <c r="A25" s="120" t="s">
        <v>60</v>
      </c>
      <c r="B25" s="86"/>
      <c r="C25" s="89"/>
      <c r="D25" s="78"/>
      <c r="E25" s="90"/>
      <c r="F25" s="78"/>
      <c r="G25" s="78"/>
      <c r="H25" s="79"/>
      <c r="I25" s="58"/>
      <c r="J25" s="59"/>
      <c r="L25" s="85" t="s">
        <v>60</v>
      </c>
      <c r="M25" s="86"/>
      <c r="N25" s="89"/>
      <c r="O25" s="78"/>
      <c r="P25" s="90"/>
      <c r="Q25" s="78"/>
      <c r="R25" s="78"/>
      <c r="S25" s="79"/>
      <c r="T25" s="58"/>
      <c r="U25" s="59"/>
    </row>
    <row r="26" spans="1:21">
      <c r="A26" s="85" t="s">
        <v>61</v>
      </c>
      <c r="B26" s="86"/>
      <c r="C26" s="89"/>
      <c r="D26" s="78"/>
      <c r="E26" s="90"/>
      <c r="F26" s="84"/>
      <c r="G26" s="78"/>
      <c r="H26" s="79"/>
      <c r="I26" s="60"/>
      <c r="J26" s="61"/>
      <c r="L26" s="85" t="s">
        <v>62</v>
      </c>
      <c r="M26" s="86"/>
      <c r="N26" s="89"/>
      <c r="O26" s="78"/>
      <c r="P26" s="90"/>
      <c r="Q26" s="78"/>
      <c r="R26" s="78"/>
      <c r="S26" s="79"/>
      <c r="T26" s="60"/>
      <c r="U26" s="61"/>
    </row>
    <row r="27" spans="1:21">
      <c r="A27" s="85" t="s">
        <v>62</v>
      </c>
      <c r="B27" s="86"/>
      <c r="C27" s="89"/>
      <c r="D27" s="78"/>
      <c r="E27" s="90"/>
      <c r="F27" s="84"/>
      <c r="G27" s="78"/>
      <c r="H27" s="79"/>
      <c r="I27" s="58"/>
      <c r="J27" s="62"/>
      <c r="L27" s="85" t="s">
        <v>64</v>
      </c>
      <c r="M27" s="86"/>
      <c r="N27" s="89"/>
      <c r="O27" s="78"/>
      <c r="P27" s="90"/>
      <c r="Q27" s="78"/>
      <c r="R27" s="78"/>
      <c r="S27" s="79"/>
      <c r="T27" s="58"/>
      <c r="U27" s="62"/>
    </row>
    <row r="28" spans="1:21">
      <c r="A28" s="85" t="s">
        <v>63</v>
      </c>
      <c r="B28" s="86"/>
      <c r="C28" s="89"/>
      <c r="D28" s="78"/>
      <c r="E28" s="90"/>
      <c r="F28" s="84"/>
      <c r="G28" s="78"/>
      <c r="H28" s="79"/>
      <c r="I28" s="60"/>
      <c r="J28" s="61"/>
      <c r="L28" s="85" t="s">
        <v>70</v>
      </c>
      <c r="M28" s="86"/>
      <c r="N28" s="89"/>
      <c r="O28" s="78"/>
      <c r="P28" s="90"/>
      <c r="Q28" s="78"/>
      <c r="R28" s="78"/>
      <c r="S28" s="79"/>
      <c r="T28" s="60"/>
      <c r="U28" s="61"/>
    </row>
    <row r="29" spans="1:21" ht="15" thickBot="1">
      <c r="A29" s="85" t="s">
        <v>64</v>
      </c>
      <c r="B29" s="86"/>
      <c r="C29" s="89"/>
      <c r="D29" s="78"/>
      <c r="E29" s="90"/>
      <c r="F29" s="84"/>
      <c r="G29" s="78"/>
      <c r="H29" s="79"/>
      <c r="I29" s="58"/>
      <c r="J29" s="62"/>
      <c r="L29" s="87" t="s">
        <v>66</v>
      </c>
      <c r="M29" s="88"/>
      <c r="N29" s="91"/>
      <c r="O29" s="80"/>
      <c r="P29" s="81"/>
      <c r="Q29" s="80"/>
      <c r="R29" s="80"/>
      <c r="S29" s="81"/>
      <c r="T29" s="63"/>
      <c r="U29" s="64"/>
    </row>
    <row r="30" spans="1:21">
      <c r="A30" s="85" t="s">
        <v>65</v>
      </c>
      <c r="B30" s="86"/>
      <c r="C30" s="89"/>
      <c r="D30" s="78"/>
      <c r="E30" s="90"/>
      <c r="F30" s="84"/>
      <c r="G30" s="78"/>
      <c r="H30" s="79"/>
      <c r="I30" s="60"/>
      <c r="J30" s="61"/>
    </row>
    <row r="31" spans="1:21" ht="15" thickBot="1">
      <c r="A31" s="87" t="s">
        <v>66</v>
      </c>
      <c r="B31" s="88"/>
      <c r="C31" s="91"/>
      <c r="D31" s="80"/>
      <c r="E31" s="81"/>
      <c r="F31" s="82"/>
      <c r="G31" s="80"/>
      <c r="H31" s="83"/>
      <c r="I31" s="63"/>
      <c r="J31" s="64"/>
    </row>
    <row r="32" spans="1:21" ht="8.25" customHeight="1"/>
    <row r="33" spans="1:24" ht="15" thickBot="1">
      <c r="A33" s="20" t="s">
        <v>95</v>
      </c>
      <c r="B33" s="8"/>
      <c r="C33" s="9"/>
    </row>
    <row r="34" spans="1:24">
      <c r="A34" s="97" t="s">
        <v>71</v>
      </c>
      <c r="B34" s="98"/>
      <c r="C34" s="98"/>
      <c r="D34" s="98"/>
      <c r="E34" s="98"/>
      <c r="F34" s="98"/>
      <c r="G34" s="98"/>
      <c r="H34" s="98"/>
      <c r="I34" s="98"/>
      <c r="J34" s="98"/>
      <c r="K34" s="98"/>
      <c r="L34" s="99"/>
      <c r="M34" s="100" t="s">
        <v>83</v>
      </c>
      <c r="N34" s="101"/>
      <c r="O34" s="101"/>
      <c r="P34" s="101"/>
      <c r="Q34" s="101"/>
      <c r="R34" s="101"/>
      <c r="S34" s="101"/>
      <c r="T34" s="101"/>
      <c r="U34" s="101"/>
      <c r="V34" s="101"/>
      <c r="W34" s="101"/>
      <c r="X34" s="102"/>
    </row>
    <row r="35" spans="1:24">
      <c r="A35" s="70" t="s">
        <v>72</v>
      </c>
      <c r="B35" s="71"/>
      <c r="C35" s="92" t="s">
        <v>92</v>
      </c>
      <c r="D35" s="71" t="s">
        <v>59</v>
      </c>
      <c r="E35" s="71"/>
      <c r="F35" s="71"/>
      <c r="G35" s="71"/>
      <c r="H35" s="71"/>
      <c r="I35" s="71"/>
      <c r="J35" s="71" t="s">
        <v>73</v>
      </c>
      <c r="K35" s="71"/>
      <c r="L35" s="94"/>
      <c r="M35" s="85" t="s">
        <v>72</v>
      </c>
      <c r="N35" s="86"/>
      <c r="O35" s="92" t="s">
        <v>92</v>
      </c>
      <c r="P35" s="71" t="s">
        <v>59</v>
      </c>
      <c r="Q35" s="71"/>
      <c r="R35" s="71"/>
      <c r="S35" s="71"/>
      <c r="T35" s="71"/>
      <c r="U35" s="71"/>
      <c r="V35" s="71" t="s">
        <v>73</v>
      </c>
      <c r="W35" s="71"/>
      <c r="X35" s="94"/>
    </row>
    <row r="36" spans="1:24" ht="9.75" customHeight="1">
      <c r="A36" s="70"/>
      <c r="B36" s="71"/>
      <c r="C36" s="93"/>
      <c r="D36" s="95" t="s">
        <v>67</v>
      </c>
      <c r="E36" s="95"/>
      <c r="F36" s="95"/>
      <c r="G36" s="96" t="s">
        <v>68</v>
      </c>
      <c r="H36" s="96"/>
      <c r="I36" s="96"/>
      <c r="J36" s="71"/>
      <c r="K36" s="71"/>
      <c r="L36" s="94"/>
      <c r="M36" s="107"/>
      <c r="N36" s="108"/>
      <c r="O36" s="93"/>
      <c r="P36" s="115" t="s">
        <v>67</v>
      </c>
      <c r="Q36" s="116"/>
      <c r="R36" s="117"/>
      <c r="S36" s="118" t="s">
        <v>68</v>
      </c>
      <c r="T36" s="118"/>
      <c r="U36" s="119"/>
      <c r="V36" s="71"/>
      <c r="W36" s="71"/>
      <c r="X36" s="94"/>
    </row>
    <row r="37" spans="1:24">
      <c r="A37" s="70" t="s">
        <v>74</v>
      </c>
      <c r="B37" s="71"/>
      <c r="C37" s="51" t="s">
        <v>2</v>
      </c>
      <c r="D37" s="89"/>
      <c r="E37" s="78"/>
      <c r="F37" s="90"/>
      <c r="G37" s="78"/>
      <c r="H37" s="78"/>
      <c r="I37" s="79"/>
      <c r="J37" s="74"/>
      <c r="K37" s="74"/>
      <c r="L37" s="75"/>
      <c r="M37" s="70" t="s">
        <v>84</v>
      </c>
      <c r="N37" s="71"/>
      <c r="O37" s="51" t="s">
        <v>2</v>
      </c>
      <c r="P37" s="89"/>
      <c r="Q37" s="78"/>
      <c r="R37" s="90"/>
      <c r="S37" s="78"/>
      <c r="T37" s="78"/>
      <c r="U37" s="79"/>
      <c r="V37" s="74"/>
      <c r="W37" s="74"/>
      <c r="X37" s="75"/>
    </row>
    <row r="38" spans="1:24">
      <c r="A38" s="70"/>
      <c r="B38" s="71"/>
      <c r="C38" s="51" t="s">
        <v>1</v>
      </c>
      <c r="D38" s="89"/>
      <c r="E38" s="78"/>
      <c r="F38" s="90"/>
      <c r="G38" s="78"/>
      <c r="H38" s="78"/>
      <c r="I38" s="79"/>
      <c r="J38" s="74"/>
      <c r="K38" s="74"/>
      <c r="L38" s="75"/>
      <c r="M38" s="70"/>
      <c r="N38" s="71"/>
      <c r="O38" s="51" t="s">
        <v>1</v>
      </c>
      <c r="P38" s="89"/>
      <c r="Q38" s="78"/>
      <c r="R38" s="90"/>
      <c r="S38" s="78"/>
      <c r="T38" s="78"/>
      <c r="U38" s="79"/>
      <c r="V38" s="74"/>
      <c r="W38" s="74"/>
      <c r="X38" s="75"/>
    </row>
    <row r="39" spans="1:24">
      <c r="A39" s="70"/>
      <c r="B39" s="71"/>
      <c r="C39" s="51" t="s">
        <v>75</v>
      </c>
      <c r="D39" s="89"/>
      <c r="E39" s="78"/>
      <c r="F39" s="90"/>
      <c r="G39" s="78"/>
      <c r="H39" s="78"/>
      <c r="I39" s="79"/>
      <c r="J39" s="74"/>
      <c r="K39" s="74"/>
      <c r="L39" s="75"/>
      <c r="M39" s="70"/>
      <c r="N39" s="71"/>
      <c r="O39" s="51" t="s">
        <v>75</v>
      </c>
      <c r="P39" s="89"/>
      <c r="Q39" s="78"/>
      <c r="R39" s="90"/>
      <c r="S39" s="78"/>
      <c r="T39" s="78"/>
      <c r="U39" s="79"/>
      <c r="V39" s="74"/>
      <c r="W39" s="74"/>
      <c r="X39" s="75"/>
    </row>
    <row r="40" spans="1:24">
      <c r="A40" s="70" t="s">
        <v>76</v>
      </c>
      <c r="B40" s="71"/>
      <c r="C40" s="51" t="s">
        <v>2</v>
      </c>
      <c r="D40" s="89"/>
      <c r="E40" s="78"/>
      <c r="F40" s="90"/>
      <c r="G40" s="78"/>
      <c r="H40" s="78"/>
      <c r="I40" s="79"/>
      <c r="J40" s="74"/>
      <c r="K40" s="74"/>
      <c r="L40" s="75"/>
      <c r="M40" s="70" t="s">
        <v>85</v>
      </c>
      <c r="N40" s="71"/>
      <c r="O40" s="51" t="s">
        <v>2</v>
      </c>
      <c r="P40" s="89"/>
      <c r="Q40" s="78"/>
      <c r="R40" s="90"/>
      <c r="S40" s="78"/>
      <c r="T40" s="78"/>
      <c r="U40" s="79"/>
      <c r="V40" s="74"/>
      <c r="W40" s="74"/>
      <c r="X40" s="75"/>
    </row>
    <row r="41" spans="1:24">
      <c r="A41" s="70"/>
      <c r="B41" s="71"/>
      <c r="C41" s="51" t="s">
        <v>1</v>
      </c>
      <c r="D41" s="89"/>
      <c r="E41" s="78"/>
      <c r="F41" s="90"/>
      <c r="G41" s="78"/>
      <c r="H41" s="78"/>
      <c r="I41" s="79"/>
      <c r="J41" s="74"/>
      <c r="K41" s="74"/>
      <c r="L41" s="75"/>
      <c r="M41" s="70"/>
      <c r="N41" s="71"/>
      <c r="O41" s="51" t="s">
        <v>1</v>
      </c>
      <c r="P41" s="89"/>
      <c r="Q41" s="78"/>
      <c r="R41" s="90"/>
      <c r="S41" s="78"/>
      <c r="T41" s="78"/>
      <c r="U41" s="79"/>
      <c r="V41" s="74"/>
      <c r="W41" s="74"/>
      <c r="X41" s="75"/>
    </row>
    <row r="42" spans="1:24">
      <c r="A42" s="70"/>
      <c r="B42" s="71"/>
      <c r="C42" s="51" t="s">
        <v>75</v>
      </c>
      <c r="D42" s="89"/>
      <c r="E42" s="78"/>
      <c r="F42" s="90"/>
      <c r="G42" s="78"/>
      <c r="H42" s="78"/>
      <c r="I42" s="79"/>
      <c r="J42" s="74"/>
      <c r="K42" s="74"/>
      <c r="L42" s="75"/>
      <c r="M42" s="70"/>
      <c r="N42" s="71"/>
      <c r="O42" s="51" t="s">
        <v>75</v>
      </c>
      <c r="P42" s="89"/>
      <c r="Q42" s="78"/>
      <c r="R42" s="90"/>
      <c r="S42" s="78"/>
      <c r="T42" s="78"/>
      <c r="U42" s="79"/>
      <c r="V42" s="74"/>
      <c r="W42" s="74"/>
      <c r="X42" s="75"/>
    </row>
    <row r="43" spans="1:24">
      <c r="A43" s="70" t="s">
        <v>77</v>
      </c>
      <c r="B43" s="71"/>
      <c r="C43" s="51" t="s">
        <v>2</v>
      </c>
      <c r="D43" s="89"/>
      <c r="E43" s="78"/>
      <c r="F43" s="90"/>
      <c r="G43" s="78"/>
      <c r="H43" s="78"/>
      <c r="I43" s="79"/>
      <c r="J43" s="74"/>
      <c r="K43" s="74"/>
      <c r="L43" s="75"/>
      <c r="M43" s="70" t="s">
        <v>86</v>
      </c>
      <c r="N43" s="71"/>
      <c r="O43" s="51" t="s">
        <v>2</v>
      </c>
      <c r="P43" s="89"/>
      <c r="Q43" s="78"/>
      <c r="R43" s="90"/>
      <c r="S43" s="78"/>
      <c r="T43" s="78"/>
      <c r="U43" s="79"/>
      <c r="V43" s="74"/>
      <c r="W43" s="74"/>
      <c r="X43" s="75"/>
    </row>
    <row r="44" spans="1:24">
      <c r="A44" s="70"/>
      <c r="B44" s="71"/>
      <c r="C44" s="51" t="s">
        <v>1</v>
      </c>
      <c r="D44" s="89"/>
      <c r="E44" s="78"/>
      <c r="F44" s="90"/>
      <c r="G44" s="78"/>
      <c r="H44" s="78"/>
      <c r="I44" s="79"/>
      <c r="J44" s="74"/>
      <c r="K44" s="74"/>
      <c r="L44" s="75"/>
      <c r="M44" s="70"/>
      <c r="N44" s="71"/>
      <c r="O44" s="51" t="s">
        <v>1</v>
      </c>
      <c r="P44" s="89"/>
      <c r="Q44" s="78"/>
      <c r="R44" s="90"/>
      <c r="S44" s="78"/>
      <c r="T44" s="78"/>
      <c r="U44" s="79"/>
      <c r="V44" s="74"/>
      <c r="W44" s="74"/>
      <c r="X44" s="75"/>
    </row>
    <row r="45" spans="1:24">
      <c r="A45" s="70"/>
      <c r="B45" s="71"/>
      <c r="C45" s="51" t="s">
        <v>75</v>
      </c>
      <c r="D45" s="89"/>
      <c r="E45" s="78"/>
      <c r="F45" s="90"/>
      <c r="G45" s="78"/>
      <c r="H45" s="78"/>
      <c r="I45" s="79"/>
      <c r="J45" s="74"/>
      <c r="K45" s="74"/>
      <c r="L45" s="75"/>
      <c r="M45" s="70"/>
      <c r="N45" s="71"/>
      <c r="O45" s="51" t="s">
        <v>75</v>
      </c>
      <c r="P45" s="89"/>
      <c r="Q45" s="78"/>
      <c r="R45" s="90"/>
      <c r="S45" s="78"/>
      <c r="T45" s="78"/>
      <c r="U45" s="79"/>
      <c r="V45" s="74"/>
      <c r="W45" s="74"/>
      <c r="X45" s="75"/>
    </row>
    <row r="46" spans="1:24">
      <c r="A46" s="70" t="s">
        <v>78</v>
      </c>
      <c r="B46" s="71"/>
      <c r="C46" s="51" t="s">
        <v>2</v>
      </c>
      <c r="D46" s="89"/>
      <c r="E46" s="78"/>
      <c r="F46" s="90"/>
      <c r="G46" s="78"/>
      <c r="H46" s="78"/>
      <c r="I46" s="79"/>
      <c r="J46" s="74"/>
      <c r="K46" s="74"/>
      <c r="L46" s="75"/>
      <c r="M46" s="70" t="s">
        <v>87</v>
      </c>
      <c r="N46" s="71"/>
      <c r="O46" s="51" t="s">
        <v>2</v>
      </c>
      <c r="P46" s="89"/>
      <c r="Q46" s="78"/>
      <c r="R46" s="90"/>
      <c r="S46" s="78"/>
      <c r="T46" s="78"/>
      <c r="U46" s="79"/>
      <c r="V46" s="74"/>
      <c r="W46" s="74"/>
      <c r="X46" s="75"/>
    </row>
    <row r="47" spans="1:24">
      <c r="A47" s="70"/>
      <c r="B47" s="71"/>
      <c r="C47" s="51" t="s">
        <v>1</v>
      </c>
      <c r="D47" s="89"/>
      <c r="E47" s="78"/>
      <c r="F47" s="90"/>
      <c r="G47" s="78"/>
      <c r="H47" s="78"/>
      <c r="I47" s="79"/>
      <c r="J47" s="74"/>
      <c r="K47" s="74"/>
      <c r="L47" s="75"/>
      <c r="M47" s="70"/>
      <c r="N47" s="71"/>
      <c r="O47" s="51" t="s">
        <v>1</v>
      </c>
      <c r="P47" s="89"/>
      <c r="Q47" s="78"/>
      <c r="R47" s="90"/>
      <c r="S47" s="78"/>
      <c r="T47" s="78"/>
      <c r="U47" s="79"/>
      <c r="V47" s="74"/>
      <c r="W47" s="74"/>
      <c r="X47" s="75"/>
    </row>
    <row r="48" spans="1:24">
      <c r="A48" s="70"/>
      <c r="B48" s="71"/>
      <c r="C48" s="51" t="s">
        <v>75</v>
      </c>
      <c r="D48" s="89"/>
      <c r="E48" s="78"/>
      <c r="F48" s="90"/>
      <c r="G48" s="78"/>
      <c r="H48" s="78"/>
      <c r="I48" s="79"/>
      <c r="J48" s="74"/>
      <c r="K48" s="74"/>
      <c r="L48" s="75"/>
      <c r="M48" s="70"/>
      <c r="N48" s="71"/>
      <c r="O48" s="51" t="s">
        <v>75</v>
      </c>
      <c r="P48" s="89"/>
      <c r="Q48" s="78"/>
      <c r="R48" s="90"/>
      <c r="S48" s="78"/>
      <c r="T48" s="78"/>
      <c r="U48" s="79"/>
      <c r="V48" s="74"/>
      <c r="W48" s="74"/>
      <c r="X48" s="75"/>
    </row>
    <row r="49" spans="1:24">
      <c r="A49" s="70" t="s">
        <v>79</v>
      </c>
      <c r="B49" s="71"/>
      <c r="C49" s="51" t="s">
        <v>2</v>
      </c>
      <c r="D49" s="89"/>
      <c r="E49" s="78"/>
      <c r="F49" s="90"/>
      <c r="G49" s="78"/>
      <c r="H49" s="78"/>
      <c r="I49" s="79"/>
      <c r="J49" s="74"/>
      <c r="K49" s="74"/>
      <c r="L49" s="75"/>
      <c r="M49" s="70" t="s">
        <v>88</v>
      </c>
      <c r="N49" s="71"/>
      <c r="O49" s="51" t="s">
        <v>2</v>
      </c>
      <c r="P49" s="89"/>
      <c r="Q49" s="78"/>
      <c r="R49" s="90"/>
      <c r="S49" s="78"/>
      <c r="T49" s="78"/>
      <c r="U49" s="79"/>
      <c r="V49" s="74"/>
      <c r="W49" s="74"/>
      <c r="X49" s="75"/>
    </row>
    <row r="50" spans="1:24">
      <c r="A50" s="70"/>
      <c r="B50" s="71"/>
      <c r="C50" s="51" t="s">
        <v>1</v>
      </c>
      <c r="D50" s="89"/>
      <c r="E50" s="78"/>
      <c r="F50" s="90"/>
      <c r="G50" s="84"/>
      <c r="H50" s="78"/>
      <c r="I50" s="79"/>
      <c r="J50" s="74"/>
      <c r="K50" s="74"/>
      <c r="L50" s="75"/>
      <c r="M50" s="70"/>
      <c r="N50" s="71"/>
      <c r="O50" s="51" t="s">
        <v>1</v>
      </c>
      <c r="P50" s="89"/>
      <c r="Q50" s="78"/>
      <c r="R50" s="90"/>
      <c r="S50" s="78"/>
      <c r="T50" s="78"/>
      <c r="U50" s="79"/>
      <c r="V50" s="74"/>
      <c r="W50" s="74"/>
      <c r="X50" s="75"/>
    </row>
    <row r="51" spans="1:24">
      <c r="A51" s="70"/>
      <c r="B51" s="71"/>
      <c r="C51" s="51" t="s">
        <v>75</v>
      </c>
      <c r="D51" s="89"/>
      <c r="E51" s="78"/>
      <c r="F51" s="90"/>
      <c r="G51" s="78"/>
      <c r="H51" s="78"/>
      <c r="I51" s="79"/>
      <c r="J51" s="74"/>
      <c r="K51" s="74"/>
      <c r="L51" s="75"/>
      <c r="M51" s="70"/>
      <c r="N51" s="71"/>
      <c r="O51" s="51" t="s">
        <v>75</v>
      </c>
      <c r="P51" s="89"/>
      <c r="Q51" s="78"/>
      <c r="R51" s="90"/>
      <c r="S51" s="78"/>
      <c r="T51" s="78"/>
      <c r="U51" s="79"/>
      <c r="V51" s="74"/>
      <c r="W51" s="74"/>
      <c r="X51" s="75"/>
    </row>
    <row r="52" spans="1:24">
      <c r="A52" s="70" t="s">
        <v>80</v>
      </c>
      <c r="B52" s="71"/>
      <c r="C52" s="51" t="s">
        <v>2</v>
      </c>
      <c r="D52" s="89"/>
      <c r="E52" s="78"/>
      <c r="F52" s="90"/>
      <c r="G52" s="84"/>
      <c r="H52" s="78"/>
      <c r="I52" s="79"/>
      <c r="J52" s="74"/>
      <c r="K52" s="74"/>
      <c r="L52" s="75"/>
      <c r="M52" s="70" t="s">
        <v>89</v>
      </c>
      <c r="N52" s="71"/>
      <c r="O52" s="51" t="s">
        <v>2</v>
      </c>
      <c r="P52" s="89"/>
      <c r="Q52" s="78"/>
      <c r="R52" s="90"/>
      <c r="S52" s="78"/>
      <c r="T52" s="78"/>
      <c r="U52" s="79"/>
      <c r="V52" s="74"/>
      <c r="W52" s="74"/>
      <c r="X52" s="75"/>
    </row>
    <row r="53" spans="1:24">
      <c r="A53" s="70"/>
      <c r="B53" s="71"/>
      <c r="C53" s="51" t="s">
        <v>1</v>
      </c>
      <c r="D53" s="89"/>
      <c r="E53" s="78"/>
      <c r="F53" s="90"/>
      <c r="G53" s="84"/>
      <c r="H53" s="78"/>
      <c r="I53" s="79"/>
      <c r="J53" s="74"/>
      <c r="K53" s="74"/>
      <c r="L53" s="75"/>
      <c r="M53" s="70"/>
      <c r="N53" s="71"/>
      <c r="O53" s="51" t="s">
        <v>1</v>
      </c>
      <c r="P53" s="89"/>
      <c r="Q53" s="78"/>
      <c r="R53" s="90"/>
      <c r="S53" s="78"/>
      <c r="T53" s="78"/>
      <c r="U53" s="79"/>
      <c r="V53" s="74"/>
      <c r="W53" s="74"/>
      <c r="X53" s="75"/>
    </row>
    <row r="54" spans="1:24">
      <c r="A54" s="70"/>
      <c r="B54" s="71"/>
      <c r="C54" s="51" t="s">
        <v>75</v>
      </c>
      <c r="D54" s="89"/>
      <c r="E54" s="78"/>
      <c r="F54" s="90"/>
      <c r="G54" s="84"/>
      <c r="H54" s="78"/>
      <c r="I54" s="79"/>
      <c r="J54" s="74"/>
      <c r="K54" s="74"/>
      <c r="L54" s="75"/>
      <c r="M54" s="70"/>
      <c r="N54" s="71"/>
      <c r="O54" s="51" t="s">
        <v>75</v>
      </c>
      <c r="P54" s="89"/>
      <c r="Q54" s="78"/>
      <c r="R54" s="90"/>
      <c r="S54" s="78"/>
      <c r="T54" s="78"/>
      <c r="U54" s="79"/>
      <c r="V54" s="74"/>
      <c r="W54" s="74"/>
      <c r="X54" s="75"/>
    </row>
    <row r="55" spans="1:24">
      <c r="A55" s="70" t="s">
        <v>81</v>
      </c>
      <c r="B55" s="71"/>
      <c r="C55" s="51" t="s">
        <v>2</v>
      </c>
      <c r="D55" s="89"/>
      <c r="E55" s="78"/>
      <c r="F55" s="90"/>
      <c r="G55" s="78"/>
      <c r="H55" s="78"/>
      <c r="I55" s="79"/>
      <c r="J55" s="74"/>
      <c r="K55" s="74"/>
      <c r="L55" s="75"/>
      <c r="M55" s="70" t="s">
        <v>90</v>
      </c>
      <c r="N55" s="71"/>
      <c r="O55" s="51" t="s">
        <v>2</v>
      </c>
      <c r="P55" s="89"/>
      <c r="Q55" s="78"/>
      <c r="R55" s="90"/>
      <c r="S55" s="78"/>
      <c r="T55" s="78"/>
      <c r="U55" s="79"/>
      <c r="V55" s="74"/>
      <c r="W55" s="74"/>
      <c r="X55" s="75"/>
    </row>
    <row r="56" spans="1:24">
      <c r="A56" s="70"/>
      <c r="B56" s="71"/>
      <c r="C56" s="51" t="s">
        <v>1</v>
      </c>
      <c r="D56" s="89"/>
      <c r="E56" s="78"/>
      <c r="F56" s="90"/>
      <c r="G56" s="78"/>
      <c r="H56" s="78"/>
      <c r="I56" s="79"/>
      <c r="J56" s="74"/>
      <c r="K56" s="74"/>
      <c r="L56" s="75"/>
      <c r="M56" s="70"/>
      <c r="N56" s="71"/>
      <c r="O56" s="51" t="s">
        <v>1</v>
      </c>
      <c r="P56" s="89"/>
      <c r="Q56" s="78"/>
      <c r="R56" s="90"/>
      <c r="S56" s="78"/>
      <c r="T56" s="78"/>
      <c r="U56" s="79"/>
      <c r="V56" s="74"/>
      <c r="W56" s="74"/>
      <c r="X56" s="75"/>
    </row>
    <row r="57" spans="1:24">
      <c r="A57" s="70"/>
      <c r="B57" s="71"/>
      <c r="C57" s="51" t="s">
        <v>75</v>
      </c>
      <c r="D57" s="89"/>
      <c r="E57" s="78"/>
      <c r="F57" s="90"/>
      <c r="G57" s="78"/>
      <c r="H57" s="78"/>
      <c r="I57" s="79"/>
      <c r="J57" s="74"/>
      <c r="K57" s="74"/>
      <c r="L57" s="75"/>
      <c r="M57" s="70"/>
      <c r="N57" s="71"/>
      <c r="O57" s="51" t="s">
        <v>75</v>
      </c>
      <c r="P57" s="89"/>
      <c r="Q57" s="78"/>
      <c r="R57" s="90"/>
      <c r="S57" s="78"/>
      <c r="T57" s="78"/>
      <c r="U57" s="79"/>
      <c r="V57" s="74"/>
      <c r="W57" s="74"/>
      <c r="X57" s="75"/>
    </row>
    <row r="58" spans="1:24">
      <c r="A58" s="70" t="s">
        <v>82</v>
      </c>
      <c r="B58" s="71"/>
      <c r="C58" s="51" t="s">
        <v>2</v>
      </c>
      <c r="D58" s="89"/>
      <c r="E58" s="78"/>
      <c r="F58" s="90"/>
      <c r="G58" s="84"/>
      <c r="H58" s="78"/>
      <c r="I58" s="79"/>
      <c r="J58" s="74"/>
      <c r="K58" s="74"/>
      <c r="L58" s="75"/>
      <c r="M58" s="70" t="s">
        <v>91</v>
      </c>
      <c r="N58" s="71"/>
      <c r="O58" s="51" t="s">
        <v>2</v>
      </c>
      <c r="P58" s="89"/>
      <c r="Q58" s="78"/>
      <c r="R58" s="90"/>
      <c r="S58" s="78"/>
      <c r="T58" s="78"/>
      <c r="U58" s="79"/>
      <c r="V58" s="74"/>
      <c r="W58" s="74"/>
      <c r="X58" s="75"/>
    </row>
    <row r="59" spans="1:24">
      <c r="A59" s="70"/>
      <c r="B59" s="71"/>
      <c r="C59" s="51" t="s">
        <v>1</v>
      </c>
      <c r="D59" s="89"/>
      <c r="E59" s="78"/>
      <c r="F59" s="90"/>
      <c r="G59" s="84"/>
      <c r="H59" s="78"/>
      <c r="I59" s="79"/>
      <c r="J59" s="74"/>
      <c r="K59" s="74"/>
      <c r="L59" s="75"/>
      <c r="M59" s="70"/>
      <c r="N59" s="71"/>
      <c r="O59" s="51" t="s">
        <v>1</v>
      </c>
      <c r="P59" s="89"/>
      <c r="Q59" s="78"/>
      <c r="R59" s="90"/>
      <c r="S59" s="78"/>
      <c r="T59" s="78"/>
      <c r="U59" s="79"/>
      <c r="V59" s="74"/>
      <c r="W59" s="74"/>
      <c r="X59" s="75"/>
    </row>
    <row r="60" spans="1:24" ht="15" thickBot="1">
      <c r="A60" s="72"/>
      <c r="B60" s="73"/>
      <c r="C60" s="50" t="s">
        <v>75</v>
      </c>
      <c r="D60" s="89"/>
      <c r="E60" s="78"/>
      <c r="F60" s="90"/>
      <c r="G60" s="103"/>
      <c r="H60" s="103"/>
      <c r="I60" s="104"/>
      <c r="J60" s="76"/>
      <c r="K60" s="76"/>
      <c r="L60" s="77"/>
      <c r="M60" s="72"/>
      <c r="N60" s="73"/>
      <c r="O60" s="50" t="s">
        <v>75</v>
      </c>
      <c r="P60" s="91"/>
      <c r="Q60" s="80"/>
      <c r="R60" s="81"/>
      <c r="S60" s="80"/>
      <c r="T60" s="80"/>
      <c r="U60" s="83"/>
      <c r="V60" s="76"/>
      <c r="W60" s="76"/>
      <c r="X60" s="77"/>
    </row>
  </sheetData>
  <sheetProtection sheet="1" objects="1" scenarios="1"/>
  <mergeCells count="298">
    <mergeCell ref="S58:U58"/>
    <mergeCell ref="S59:U59"/>
    <mergeCell ref="S60:U60"/>
    <mergeCell ref="P36:R36"/>
    <mergeCell ref="P35:U35"/>
    <mergeCell ref="M35:N36"/>
    <mergeCell ref="O35:O36"/>
    <mergeCell ref="S36:U36"/>
    <mergeCell ref="P56:R56"/>
    <mergeCell ref="P57:R57"/>
    <mergeCell ref="P58:R58"/>
    <mergeCell ref="P59:R59"/>
    <mergeCell ref="P60:R60"/>
    <mergeCell ref="S37:U37"/>
    <mergeCell ref="S38:U38"/>
    <mergeCell ref="S39:U39"/>
    <mergeCell ref="S40:U40"/>
    <mergeCell ref="S41:U41"/>
    <mergeCell ref="S42:U42"/>
    <mergeCell ref="S43:U43"/>
    <mergeCell ref="S44:U44"/>
    <mergeCell ref="S45:U45"/>
    <mergeCell ref="P49:R49"/>
    <mergeCell ref="P50:R50"/>
    <mergeCell ref="U12:W12"/>
    <mergeCell ref="A15:B15"/>
    <mergeCell ref="C15:D15"/>
    <mergeCell ref="E15:F15"/>
    <mergeCell ref="G15:H15"/>
    <mergeCell ref="A14:B14"/>
    <mergeCell ref="C14:D14"/>
    <mergeCell ref="E14:F14"/>
    <mergeCell ref="G14:H14"/>
    <mergeCell ref="K15:M15"/>
    <mergeCell ref="S12:T12"/>
    <mergeCell ref="N12:O12"/>
    <mergeCell ref="Q12:R12"/>
    <mergeCell ref="U16:W16"/>
    <mergeCell ref="U13:W13"/>
    <mergeCell ref="A10:H10"/>
    <mergeCell ref="A11:B11"/>
    <mergeCell ref="G11:H11"/>
    <mergeCell ref="E11:F11"/>
    <mergeCell ref="C11:D11"/>
    <mergeCell ref="A12:B12"/>
    <mergeCell ref="C12:D12"/>
    <mergeCell ref="E12:F12"/>
    <mergeCell ref="G12:H12"/>
    <mergeCell ref="A13:B13"/>
    <mergeCell ref="C13:D13"/>
    <mergeCell ref="E13:F13"/>
    <mergeCell ref="G13:H13"/>
    <mergeCell ref="K10:X10"/>
    <mergeCell ref="K13:T13"/>
    <mergeCell ref="U15:W15"/>
    <mergeCell ref="S15:T15"/>
    <mergeCell ref="Q15:R15"/>
    <mergeCell ref="N15:O15"/>
    <mergeCell ref="K12:L12"/>
    <mergeCell ref="K11:L11"/>
    <mergeCell ref="U11:W11"/>
    <mergeCell ref="A1:X1"/>
    <mergeCell ref="A2:C2"/>
    <mergeCell ref="U2:W2"/>
    <mergeCell ref="D2:S2"/>
    <mergeCell ref="A8:C8"/>
    <mergeCell ref="D8:H8"/>
    <mergeCell ref="I3:X3"/>
    <mergeCell ref="I8:M8"/>
    <mergeCell ref="K6:O6"/>
    <mergeCell ref="K7:O7"/>
    <mergeCell ref="A5:C5"/>
    <mergeCell ref="I5:J5"/>
    <mergeCell ref="E3:H3"/>
    <mergeCell ref="A3:C4"/>
    <mergeCell ref="D4:X4"/>
    <mergeCell ref="A7:C7"/>
    <mergeCell ref="K5:N5"/>
    <mergeCell ref="O5:P5"/>
    <mergeCell ref="Q5:X5"/>
    <mergeCell ref="A6:C6"/>
    <mergeCell ref="D6:H6"/>
    <mergeCell ref="I6:J6"/>
    <mergeCell ref="I7:J7"/>
    <mergeCell ref="D7:H7"/>
    <mergeCell ref="D5:H5"/>
    <mergeCell ref="A22:J22"/>
    <mergeCell ref="A19:B19"/>
    <mergeCell ref="A20:B20"/>
    <mergeCell ref="C19:G19"/>
    <mergeCell ref="C20:G20"/>
    <mergeCell ref="H19:I19"/>
    <mergeCell ref="J19:N19"/>
    <mergeCell ref="H20:I20"/>
    <mergeCell ref="J20:N20"/>
    <mergeCell ref="K16:T16"/>
    <mergeCell ref="S11:T11"/>
    <mergeCell ref="N11:O11"/>
    <mergeCell ref="Q11:R11"/>
    <mergeCell ref="I23:I24"/>
    <mergeCell ref="J23:J24"/>
    <mergeCell ref="C24:E24"/>
    <mergeCell ref="C25:E25"/>
    <mergeCell ref="A31:B31"/>
    <mergeCell ref="A30:B30"/>
    <mergeCell ref="A29:B29"/>
    <mergeCell ref="A28:B28"/>
    <mergeCell ref="A27:B27"/>
    <mergeCell ref="A26:B26"/>
    <mergeCell ref="A25:B25"/>
    <mergeCell ref="A23:B24"/>
    <mergeCell ref="F25:H25"/>
    <mergeCell ref="C26:E26"/>
    <mergeCell ref="F24:H24"/>
    <mergeCell ref="C23:H23"/>
    <mergeCell ref="C31:E31"/>
    <mergeCell ref="C30:E30"/>
    <mergeCell ref="C29:E29"/>
    <mergeCell ref="C28:E28"/>
    <mergeCell ref="C27:E27"/>
    <mergeCell ref="F26:H26"/>
    <mergeCell ref="L25:M25"/>
    <mergeCell ref="N25:P25"/>
    <mergeCell ref="Q25:S25"/>
    <mergeCell ref="L22:U22"/>
    <mergeCell ref="L23:M24"/>
    <mergeCell ref="N23:S23"/>
    <mergeCell ref="T23:T24"/>
    <mergeCell ref="U23:U24"/>
    <mergeCell ref="N24:P24"/>
    <mergeCell ref="Q24:S24"/>
    <mergeCell ref="A40:B42"/>
    <mergeCell ref="J42:L42"/>
    <mergeCell ref="A37:B39"/>
    <mergeCell ref="J37:L37"/>
    <mergeCell ref="J38:L38"/>
    <mergeCell ref="J39:L39"/>
    <mergeCell ref="J40:L40"/>
    <mergeCell ref="J41:L41"/>
    <mergeCell ref="D37:F37"/>
    <mergeCell ref="D38:F38"/>
    <mergeCell ref="D39:F39"/>
    <mergeCell ref="D40:F40"/>
    <mergeCell ref="D41:F41"/>
    <mergeCell ref="D42:F42"/>
    <mergeCell ref="G37:I37"/>
    <mergeCell ref="G38:I38"/>
    <mergeCell ref="G39:I39"/>
    <mergeCell ref="G40:I40"/>
    <mergeCell ref="G41:I41"/>
    <mergeCell ref="G42:I42"/>
    <mergeCell ref="A43:B45"/>
    <mergeCell ref="J43:L43"/>
    <mergeCell ref="J44:L44"/>
    <mergeCell ref="J45:L45"/>
    <mergeCell ref="A46:B48"/>
    <mergeCell ref="J46:L46"/>
    <mergeCell ref="J47:L47"/>
    <mergeCell ref="J48:L48"/>
    <mergeCell ref="G46:I46"/>
    <mergeCell ref="G47:I47"/>
    <mergeCell ref="G48:I48"/>
    <mergeCell ref="D43:F43"/>
    <mergeCell ref="D44:F44"/>
    <mergeCell ref="D45:F45"/>
    <mergeCell ref="D46:F46"/>
    <mergeCell ref="D47:F47"/>
    <mergeCell ref="D48:F48"/>
    <mergeCell ref="G43:I43"/>
    <mergeCell ref="G44:I44"/>
    <mergeCell ref="G45:I45"/>
    <mergeCell ref="A49:B51"/>
    <mergeCell ref="J49:L49"/>
    <mergeCell ref="J50:L50"/>
    <mergeCell ref="J51:L51"/>
    <mergeCell ref="D50:F50"/>
    <mergeCell ref="D51:F51"/>
    <mergeCell ref="G49:I49"/>
    <mergeCell ref="G50:I50"/>
    <mergeCell ref="G51:I51"/>
    <mergeCell ref="D49:F49"/>
    <mergeCell ref="A52:B54"/>
    <mergeCell ref="J52:L52"/>
    <mergeCell ref="J53:L53"/>
    <mergeCell ref="J54:L54"/>
    <mergeCell ref="D52:F52"/>
    <mergeCell ref="D53:F53"/>
    <mergeCell ref="D54:F54"/>
    <mergeCell ref="G52:I52"/>
    <mergeCell ref="G53:I53"/>
    <mergeCell ref="G54:I54"/>
    <mergeCell ref="A58:B60"/>
    <mergeCell ref="J58:L58"/>
    <mergeCell ref="J59:L59"/>
    <mergeCell ref="J60:L60"/>
    <mergeCell ref="D58:F58"/>
    <mergeCell ref="D59:F59"/>
    <mergeCell ref="D60:F60"/>
    <mergeCell ref="G58:I58"/>
    <mergeCell ref="G59:I59"/>
    <mergeCell ref="G60:I60"/>
    <mergeCell ref="A55:B57"/>
    <mergeCell ref="J55:L55"/>
    <mergeCell ref="J56:L56"/>
    <mergeCell ref="J57:L57"/>
    <mergeCell ref="D55:F55"/>
    <mergeCell ref="D56:F56"/>
    <mergeCell ref="D57:F57"/>
    <mergeCell ref="G55:I55"/>
    <mergeCell ref="G56:I56"/>
    <mergeCell ref="G57:I57"/>
    <mergeCell ref="A35:B36"/>
    <mergeCell ref="C35:C36"/>
    <mergeCell ref="V35:X36"/>
    <mergeCell ref="J35:L36"/>
    <mergeCell ref="D36:F36"/>
    <mergeCell ref="G36:I36"/>
    <mergeCell ref="D35:I35"/>
    <mergeCell ref="A34:L34"/>
    <mergeCell ref="M34:X34"/>
    <mergeCell ref="V37:X37"/>
    <mergeCell ref="V38:X38"/>
    <mergeCell ref="V39:X39"/>
    <mergeCell ref="P37:R37"/>
    <mergeCell ref="P38:R38"/>
    <mergeCell ref="P39:R39"/>
    <mergeCell ref="M40:N42"/>
    <mergeCell ref="V40:X40"/>
    <mergeCell ref="V41:X41"/>
    <mergeCell ref="V42:X42"/>
    <mergeCell ref="P40:R40"/>
    <mergeCell ref="P41:R41"/>
    <mergeCell ref="P42:R42"/>
    <mergeCell ref="M37:N39"/>
    <mergeCell ref="V43:X43"/>
    <mergeCell ref="V44:X44"/>
    <mergeCell ref="V45:X45"/>
    <mergeCell ref="P43:R43"/>
    <mergeCell ref="P44:R44"/>
    <mergeCell ref="P45:R45"/>
    <mergeCell ref="M46:N48"/>
    <mergeCell ref="V46:X46"/>
    <mergeCell ref="V47:X47"/>
    <mergeCell ref="V48:X48"/>
    <mergeCell ref="P46:R46"/>
    <mergeCell ref="P47:R47"/>
    <mergeCell ref="P48:R48"/>
    <mergeCell ref="M43:N45"/>
    <mergeCell ref="S46:U46"/>
    <mergeCell ref="S47:U47"/>
    <mergeCell ref="S48:U48"/>
    <mergeCell ref="P51:R51"/>
    <mergeCell ref="V57:X57"/>
    <mergeCell ref="M52:N54"/>
    <mergeCell ref="V52:X52"/>
    <mergeCell ref="V53:X53"/>
    <mergeCell ref="V54:X54"/>
    <mergeCell ref="M55:N57"/>
    <mergeCell ref="V55:X55"/>
    <mergeCell ref="V56:X56"/>
    <mergeCell ref="P52:R52"/>
    <mergeCell ref="P53:R53"/>
    <mergeCell ref="P54:R54"/>
    <mergeCell ref="P55:R55"/>
    <mergeCell ref="S55:U55"/>
    <mergeCell ref="M49:N51"/>
    <mergeCell ref="S49:U49"/>
    <mergeCell ref="S50:U50"/>
    <mergeCell ref="S51:U51"/>
    <mergeCell ref="S52:U52"/>
    <mergeCell ref="S53:U53"/>
    <mergeCell ref="S54:U54"/>
    <mergeCell ref="S56:U56"/>
    <mergeCell ref="S57:U57"/>
    <mergeCell ref="M58:N60"/>
    <mergeCell ref="V58:X58"/>
    <mergeCell ref="V59:X59"/>
    <mergeCell ref="V60:X60"/>
    <mergeCell ref="Q26:S26"/>
    <mergeCell ref="Q27:S27"/>
    <mergeCell ref="Q28:S28"/>
    <mergeCell ref="Q29:S29"/>
    <mergeCell ref="F31:H31"/>
    <mergeCell ref="F30:H30"/>
    <mergeCell ref="F29:H29"/>
    <mergeCell ref="F28:H28"/>
    <mergeCell ref="F27:H27"/>
    <mergeCell ref="L28:M28"/>
    <mergeCell ref="L29:M29"/>
    <mergeCell ref="N28:P28"/>
    <mergeCell ref="N29:P29"/>
    <mergeCell ref="L26:M26"/>
    <mergeCell ref="L27:M27"/>
    <mergeCell ref="N26:P26"/>
    <mergeCell ref="N27:P27"/>
    <mergeCell ref="V49:X49"/>
    <mergeCell ref="V50:X50"/>
    <mergeCell ref="V51:X51"/>
  </mergeCells>
  <phoneticPr fontId="4"/>
  <printOptions horizontalCentered="1" verticalCentered="1"/>
  <pageMargins left="5.3149606299212608E-2" right="5.3149606299212608E-2" top="0.55314960629921262" bottom="0.55314960629921262" header="0" footer="0"/>
  <pageSetup paperSize="9" scale="97" orientation="portrait" horizontalDpi="4294967292" verticalDpi="4294967292" r:id="rId1"/>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団体!$M$3:$M$10</xm:f>
          </x14:formula1>
          <xm:sqref>U2:W2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theme="1"/>
  </sheetPr>
  <dimension ref="A2:N20"/>
  <sheetViews>
    <sheetView workbookViewId="0">
      <selection activeCell="N4" sqref="N4"/>
    </sheetView>
  </sheetViews>
  <sheetFormatPr defaultColWidth="13" defaultRowHeight="14.25"/>
  <cols>
    <col min="1" max="1" width="9.625" customWidth="1"/>
    <col min="2" max="2" width="17.5" customWidth="1"/>
    <col min="3" max="4" width="5.375" bestFit="1" customWidth="1"/>
    <col min="6" max="6" width="9.625" customWidth="1"/>
    <col min="7" max="7" width="17.5" customWidth="1"/>
    <col min="8" max="9" width="5.375" customWidth="1"/>
    <col min="13" max="13" width="13" customWidth="1"/>
  </cols>
  <sheetData>
    <row r="2" spans="1:14">
      <c r="A2" s="1" t="s">
        <v>14</v>
      </c>
      <c r="B2" s="49">
        <f>+B16</f>
        <v>0</v>
      </c>
      <c r="C2" s="203">
        <f>+入力シート!U2</f>
        <v>0</v>
      </c>
      <c r="D2" s="204"/>
      <c r="F2" s="1" t="s">
        <v>14</v>
      </c>
      <c r="G2" s="49">
        <f>+B2</f>
        <v>0</v>
      </c>
      <c r="H2" s="207">
        <f>+入力シート!U2</f>
        <v>0</v>
      </c>
      <c r="I2" s="208"/>
    </row>
    <row r="3" spans="1:14">
      <c r="A3" s="205" t="s">
        <v>15</v>
      </c>
      <c r="B3" s="199" t="s">
        <v>16</v>
      </c>
      <c r="C3" s="201" t="s">
        <v>17</v>
      </c>
      <c r="D3" s="201" t="s">
        <v>0</v>
      </c>
      <c r="F3" s="205" t="s">
        <v>15</v>
      </c>
      <c r="G3" s="199" t="s">
        <v>16</v>
      </c>
      <c r="H3" s="201" t="s">
        <v>17</v>
      </c>
      <c r="I3" s="201" t="s">
        <v>0</v>
      </c>
      <c r="M3" t="s">
        <v>23</v>
      </c>
      <c r="N3" t="s">
        <v>131</v>
      </c>
    </row>
    <row r="4" spans="1:14">
      <c r="A4" s="206"/>
      <c r="B4" s="200"/>
      <c r="C4" s="202"/>
      <c r="D4" s="202"/>
      <c r="F4" s="205"/>
      <c r="G4" s="200"/>
      <c r="H4" s="202"/>
      <c r="I4" s="202"/>
      <c r="M4" t="s">
        <v>24</v>
      </c>
      <c r="N4" t="s">
        <v>132</v>
      </c>
    </row>
    <row r="5" spans="1:14">
      <c r="A5" s="2" t="s">
        <v>18</v>
      </c>
      <c r="B5" s="10" t="str">
        <f>+入力シート!C25&amp;"　"&amp;入力シート!F25</f>
        <v>　</v>
      </c>
      <c r="C5" s="47">
        <f>+入力シート!J25</f>
        <v>0</v>
      </c>
      <c r="D5" s="48">
        <f>+入力シート!I25</f>
        <v>0</v>
      </c>
      <c r="F5" s="3" t="s">
        <v>18</v>
      </c>
      <c r="G5" s="10" t="str">
        <f>入力シート!N25&amp;"　"&amp;入力シート!Q25</f>
        <v>　</v>
      </c>
      <c r="H5" s="47">
        <f>+入力シート!U25</f>
        <v>0</v>
      </c>
      <c r="I5" s="48">
        <f>+入力シート!T25</f>
        <v>0</v>
      </c>
      <c r="M5" t="s">
        <v>25</v>
      </c>
      <c r="N5" t="s">
        <v>133</v>
      </c>
    </row>
    <row r="6" spans="1:14">
      <c r="A6" s="2" t="s">
        <v>19</v>
      </c>
      <c r="B6" s="10" t="str">
        <f>+入力シート!C26&amp;"　"&amp;入力シート!F26</f>
        <v>　</v>
      </c>
      <c r="C6" s="47">
        <f>+入力シート!J26</f>
        <v>0</v>
      </c>
      <c r="D6" s="48">
        <f>+入力シート!I26</f>
        <v>0</v>
      </c>
      <c r="F6" s="2" t="s">
        <v>20</v>
      </c>
      <c r="G6" s="10" t="str">
        <f>入力シート!N26&amp;"　"&amp;入力シート!Q26</f>
        <v>　</v>
      </c>
      <c r="H6" s="47">
        <f>+入力シート!U26</f>
        <v>0</v>
      </c>
      <c r="I6" s="48">
        <f>+入力シート!T26</f>
        <v>0</v>
      </c>
      <c r="M6" t="s">
        <v>26</v>
      </c>
      <c r="N6" t="s">
        <v>134</v>
      </c>
    </row>
    <row r="7" spans="1:14">
      <c r="A7" s="2" t="s">
        <v>20</v>
      </c>
      <c r="B7" s="10" t="str">
        <f>+入力シート!C27&amp;"　"&amp;入力シート!F27</f>
        <v>　</v>
      </c>
      <c r="C7" s="47">
        <f>+入力シート!J27</f>
        <v>0</v>
      </c>
      <c r="D7" s="48">
        <f>+入力シート!I27</f>
        <v>0</v>
      </c>
      <c r="F7" s="2" t="s">
        <v>22</v>
      </c>
      <c r="G7" s="10" t="str">
        <f>入力シート!N27&amp;"　"&amp;入力シート!Q27</f>
        <v>　</v>
      </c>
      <c r="H7" s="47">
        <f>+入力シート!U27</f>
        <v>0</v>
      </c>
      <c r="I7" s="48">
        <f>+入力シート!T27</f>
        <v>0</v>
      </c>
      <c r="M7" t="s">
        <v>27</v>
      </c>
      <c r="N7" t="s">
        <v>135</v>
      </c>
    </row>
    <row r="8" spans="1:14">
      <c r="A8" s="2" t="s">
        <v>21</v>
      </c>
      <c r="B8" s="10" t="str">
        <f>+入力シート!C28&amp;"　"&amp;入力シート!F28</f>
        <v>　</v>
      </c>
      <c r="C8" s="47">
        <f>+入力シート!J28</f>
        <v>0</v>
      </c>
      <c r="D8" s="48">
        <f>+入力シート!I28</f>
        <v>0</v>
      </c>
      <c r="F8" s="2" t="s">
        <v>2</v>
      </c>
      <c r="G8" s="10" t="str">
        <f>入力シート!N28&amp;"　"&amp;入力シート!Q28</f>
        <v>　</v>
      </c>
      <c r="H8" s="47">
        <f>+入力シート!U28</f>
        <v>0</v>
      </c>
      <c r="I8" s="48">
        <f>+入力シート!T28</f>
        <v>0</v>
      </c>
      <c r="M8" t="s">
        <v>28</v>
      </c>
      <c r="N8" t="s">
        <v>136</v>
      </c>
    </row>
    <row r="9" spans="1:14">
      <c r="A9" s="2" t="s">
        <v>22</v>
      </c>
      <c r="B9" s="10" t="str">
        <f>+入力シート!C29&amp;"　"&amp;入力シート!F29</f>
        <v>　</v>
      </c>
      <c r="C9" s="47">
        <f>+入力シート!J29</f>
        <v>0</v>
      </c>
      <c r="D9" s="48">
        <f>+入力シート!I29</f>
        <v>0</v>
      </c>
      <c r="F9" s="2" t="s">
        <v>1</v>
      </c>
      <c r="G9" s="10" t="str">
        <f>入力シート!N29&amp;"　"&amp;入力シート!Q29</f>
        <v>　</v>
      </c>
      <c r="H9" s="47">
        <f>+入力シート!U29</f>
        <v>0</v>
      </c>
      <c r="I9" s="48">
        <f>+入力シート!T29</f>
        <v>0</v>
      </c>
      <c r="M9" t="s">
        <v>29</v>
      </c>
      <c r="N9" t="s">
        <v>137</v>
      </c>
    </row>
    <row r="10" spans="1:14">
      <c r="A10" s="2" t="s">
        <v>2</v>
      </c>
      <c r="B10" s="10" t="str">
        <f>+入力シート!C30&amp;"　"&amp;入力シート!F30</f>
        <v>　</v>
      </c>
      <c r="C10" s="47">
        <f>+入力シート!J30</f>
        <v>0</v>
      </c>
      <c r="D10" s="48">
        <f>+入力シート!I30</f>
        <v>0</v>
      </c>
      <c r="M10" t="s">
        <v>30</v>
      </c>
      <c r="N10" t="s">
        <v>138</v>
      </c>
    </row>
    <row r="11" spans="1:14">
      <c r="A11" s="2" t="s">
        <v>1</v>
      </c>
      <c r="B11" s="10" t="str">
        <f>+入力シート!C31&amp;"　"&amp;入力シート!F31</f>
        <v>　</v>
      </c>
      <c r="C11" s="47">
        <f>+入力シート!J31</f>
        <v>0</v>
      </c>
      <c r="D11" s="48">
        <f>+入力シート!I31</f>
        <v>0</v>
      </c>
    </row>
    <row r="15" spans="1:14" ht="15" thickBot="1">
      <c r="B15" t="s">
        <v>143</v>
      </c>
    </row>
    <row r="16" spans="1:14" ht="15" thickBot="1">
      <c r="B16" s="65"/>
    </row>
    <row r="19" spans="2:2" ht="15" thickBot="1">
      <c r="B19" s="67" t="s">
        <v>144</v>
      </c>
    </row>
    <row r="20" spans="2:2" ht="15" thickBot="1">
      <c r="B20" s="65"/>
    </row>
  </sheetData>
  <sheetProtection sheet="1" objects="1" scenarios="1"/>
  <mergeCells count="10">
    <mergeCell ref="G3:G4"/>
    <mergeCell ref="H3:H4"/>
    <mergeCell ref="I3:I4"/>
    <mergeCell ref="C2:D2"/>
    <mergeCell ref="A3:A4"/>
    <mergeCell ref="B3:B4"/>
    <mergeCell ref="C3:C4"/>
    <mergeCell ref="D3:D4"/>
    <mergeCell ref="F3:F4"/>
    <mergeCell ref="H2:I2"/>
  </mergeCells>
  <phoneticPr fontId="4"/>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theme="1"/>
  </sheetPr>
  <dimension ref="A1:J48"/>
  <sheetViews>
    <sheetView workbookViewId="0">
      <selection activeCell="J42" sqref="J42"/>
    </sheetView>
  </sheetViews>
  <sheetFormatPr defaultColWidth="13" defaultRowHeight="14.25"/>
  <cols>
    <col min="1" max="1" width="7.5" style="45" bestFit="1" customWidth="1"/>
    <col min="2" max="2" width="17.625" style="45" customWidth="1"/>
    <col min="3" max="3" width="4.5" style="23" bestFit="1" customWidth="1"/>
    <col min="4" max="4" width="3.5" bestFit="1" customWidth="1"/>
    <col min="5" max="6" width="13" style="45"/>
    <col min="8" max="8" width="6.5" bestFit="1" customWidth="1"/>
    <col min="9" max="9" width="15.375" customWidth="1"/>
    <col min="10" max="10" width="18.5" customWidth="1"/>
    <col min="11" max="35" width="4.125" customWidth="1"/>
  </cols>
  <sheetData>
    <row r="1" spans="1:10">
      <c r="A1" s="43">
        <f>+入力シート!$U$2</f>
        <v>0</v>
      </c>
      <c r="B1" s="44">
        <f>+団体!$B$20</f>
        <v>0</v>
      </c>
      <c r="C1" s="23">
        <v>50</v>
      </c>
      <c r="D1" t="s">
        <v>96</v>
      </c>
      <c r="E1" s="46" t="str">
        <f>+入力シート!D37&amp;"　"&amp;入力シート!G37</f>
        <v>　</v>
      </c>
      <c r="F1" s="43">
        <f>+入力シート!J37</f>
        <v>0</v>
      </c>
      <c r="H1" t="e">
        <f>+VLOOKUP(個人!A1,団体!$M$3:$N$10,2,FALSE)</f>
        <v>#N/A</v>
      </c>
      <c r="I1" t="e">
        <f>+"("&amp;H1&amp;"・"&amp;B1&amp;")"</f>
        <v>#N/A</v>
      </c>
      <c r="J1" t="str">
        <f>+E1</f>
        <v>　</v>
      </c>
    </row>
    <row r="2" spans="1:10">
      <c r="A2" s="43">
        <f>+入力シート!$U$2</f>
        <v>0</v>
      </c>
      <c r="B2" s="44">
        <f>+団体!$B$20</f>
        <v>0</v>
      </c>
      <c r="C2" s="23">
        <v>50</v>
      </c>
      <c r="D2" t="s">
        <v>97</v>
      </c>
      <c r="E2" s="46" t="str">
        <f>+入力シート!D38&amp;"　"&amp;入力シート!G38</f>
        <v>　</v>
      </c>
      <c r="F2" s="43">
        <f>+入力シート!J38</f>
        <v>0</v>
      </c>
      <c r="H2" t="e">
        <f>+VLOOKUP(個人!A2,団体!$M$3:$N$10,2,FALSE)</f>
        <v>#N/A</v>
      </c>
      <c r="I2" t="e">
        <f t="shared" ref="I2:I48" si="0">+"("&amp;H2&amp;"・"&amp;B2&amp;")"</f>
        <v>#N/A</v>
      </c>
      <c r="J2" t="str">
        <f t="shared" ref="J2:J48" si="1">+E2</f>
        <v>　</v>
      </c>
    </row>
    <row r="3" spans="1:10">
      <c r="A3" s="43">
        <f>+入力シート!$U$2</f>
        <v>0</v>
      </c>
      <c r="B3" s="44">
        <f>+団体!$B$20</f>
        <v>0</v>
      </c>
      <c r="C3" s="23">
        <v>50</v>
      </c>
      <c r="D3" t="s">
        <v>98</v>
      </c>
      <c r="E3" s="46" t="str">
        <f>+入力シート!D39&amp;"　"&amp;入力シート!G39</f>
        <v>　</v>
      </c>
      <c r="F3" s="43">
        <f>+入力シート!J39</f>
        <v>0</v>
      </c>
      <c r="H3" t="e">
        <f>+VLOOKUP(個人!A3,団体!$M$3:$N$10,2,FALSE)</f>
        <v>#N/A</v>
      </c>
      <c r="I3" t="e">
        <f t="shared" si="0"/>
        <v>#N/A</v>
      </c>
      <c r="J3" t="str">
        <f t="shared" si="1"/>
        <v>　</v>
      </c>
    </row>
    <row r="4" spans="1:10">
      <c r="A4" s="43">
        <f>+入力シート!$U$2</f>
        <v>0</v>
      </c>
      <c r="B4" s="44">
        <f>+団体!$B$20</f>
        <v>0</v>
      </c>
      <c r="C4" s="23">
        <v>55</v>
      </c>
      <c r="D4" t="s">
        <v>96</v>
      </c>
      <c r="E4" s="46" t="str">
        <f>+入力シート!D40&amp;"　"&amp;入力シート!G40</f>
        <v>　</v>
      </c>
      <c r="F4" s="43">
        <f>+入力シート!J40</f>
        <v>0</v>
      </c>
      <c r="H4" t="e">
        <f>+VLOOKUP(個人!A4,団体!$M$3:$N$10,2,FALSE)</f>
        <v>#N/A</v>
      </c>
      <c r="I4" t="e">
        <f t="shared" si="0"/>
        <v>#N/A</v>
      </c>
      <c r="J4" t="str">
        <f t="shared" si="1"/>
        <v>　</v>
      </c>
    </row>
    <row r="5" spans="1:10">
      <c r="A5" s="43">
        <f>+入力シート!$U$2</f>
        <v>0</v>
      </c>
      <c r="B5" s="44">
        <f>+団体!$B$20</f>
        <v>0</v>
      </c>
      <c r="C5" s="23">
        <v>55</v>
      </c>
      <c r="D5" t="s">
        <v>97</v>
      </c>
      <c r="E5" s="46" t="str">
        <f>+入力シート!D41&amp;"　"&amp;入力シート!G41</f>
        <v>　</v>
      </c>
      <c r="F5" s="43">
        <f>+入力シート!J41</f>
        <v>0</v>
      </c>
      <c r="H5" t="e">
        <f>+VLOOKUP(個人!A5,団体!$M$3:$N$10,2,FALSE)</f>
        <v>#N/A</v>
      </c>
      <c r="I5" t="e">
        <f t="shared" si="0"/>
        <v>#N/A</v>
      </c>
      <c r="J5" t="str">
        <f t="shared" si="1"/>
        <v>　</v>
      </c>
    </row>
    <row r="6" spans="1:10">
      <c r="A6" s="43">
        <f>+入力シート!$U$2</f>
        <v>0</v>
      </c>
      <c r="B6" s="44">
        <f>+団体!$B$20</f>
        <v>0</v>
      </c>
      <c r="C6" s="23">
        <v>55</v>
      </c>
      <c r="D6" t="s">
        <v>98</v>
      </c>
      <c r="E6" s="46" t="str">
        <f>+入力シート!D42&amp;"　"&amp;入力シート!G42</f>
        <v>　</v>
      </c>
      <c r="F6" s="43">
        <f>+入力シート!J42</f>
        <v>0</v>
      </c>
      <c r="H6" t="e">
        <f>+VLOOKUP(個人!A6,団体!$M$3:$N$10,2,FALSE)</f>
        <v>#N/A</v>
      </c>
      <c r="I6" t="e">
        <f t="shared" si="0"/>
        <v>#N/A</v>
      </c>
      <c r="J6" t="str">
        <f t="shared" si="1"/>
        <v>　</v>
      </c>
    </row>
    <row r="7" spans="1:10">
      <c r="A7" s="43">
        <f>+入力シート!$U$2</f>
        <v>0</v>
      </c>
      <c r="B7" s="44">
        <f>+団体!$B$20</f>
        <v>0</v>
      </c>
      <c r="C7" s="23">
        <v>60</v>
      </c>
      <c r="D7" t="s">
        <v>96</v>
      </c>
      <c r="E7" s="46" t="str">
        <f>+入力シート!D43&amp;"　"&amp;入力シート!G43</f>
        <v>　</v>
      </c>
      <c r="F7" s="43">
        <f>+入力シート!J43</f>
        <v>0</v>
      </c>
      <c r="H7" t="e">
        <f>+VLOOKUP(個人!A7,団体!$M$3:$N$10,2,FALSE)</f>
        <v>#N/A</v>
      </c>
      <c r="I7" t="e">
        <f t="shared" si="0"/>
        <v>#N/A</v>
      </c>
      <c r="J7" t="str">
        <f t="shared" si="1"/>
        <v>　</v>
      </c>
    </row>
    <row r="8" spans="1:10">
      <c r="A8" s="43">
        <f>+入力シート!$U$2</f>
        <v>0</v>
      </c>
      <c r="B8" s="44">
        <f>+団体!$B$20</f>
        <v>0</v>
      </c>
      <c r="C8" s="23">
        <v>60</v>
      </c>
      <c r="D8" t="s">
        <v>97</v>
      </c>
      <c r="E8" s="46" t="str">
        <f>+入力シート!D44&amp;"　"&amp;入力シート!G44</f>
        <v>　</v>
      </c>
      <c r="F8" s="43">
        <f>+入力シート!J44</f>
        <v>0</v>
      </c>
      <c r="H8" t="e">
        <f>+VLOOKUP(個人!A8,団体!$M$3:$N$10,2,FALSE)</f>
        <v>#N/A</v>
      </c>
      <c r="I8" t="e">
        <f t="shared" si="0"/>
        <v>#N/A</v>
      </c>
      <c r="J8" t="str">
        <f t="shared" si="1"/>
        <v>　</v>
      </c>
    </row>
    <row r="9" spans="1:10">
      <c r="A9" s="43">
        <f>+入力シート!$U$2</f>
        <v>0</v>
      </c>
      <c r="B9" s="44">
        <f>+団体!$B$20</f>
        <v>0</v>
      </c>
      <c r="C9" s="23">
        <v>60</v>
      </c>
      <c r="D9" t="s">
        <v>98</v>
      </c>
      <c r="E9" s="46" t="str">
        <f>+入力シート!D45&amp;"　"&amp;入力シート!G45</f>
        <v>　</v>
      </c>
      <c r="F9" s="43">
        <f>+入力シート!J45</f>
        <v>0</v>
      </c>
      <c r="H9" t="e">
        <f>+VLOOKUP(個人!A9,団体!$M$3:$N$10,2,FALSE)</f>
        <v>#N/A</v>
      </c>
      <c r="I9" t="e">
        <f t="shared" si="0"/>
        <v>#N/A</v>
      </c>
      <c r="J9" t="str">
        <f t="shared" si="1"/>
        <v>　</v>
      </c>
    </row>
    <row r="10" spans="1:10">
      <c r="A10" s="43">
        <f>+入力シート!$U$2</f>
        <v>0</v>
      </c>
      <c r="B10" s="44">
        <f>+団体!$B$20</f>
        <v>0</v>
      </c>
      <c r="C10" s="23">
        <v>66</v>
      </c>
      <c r="D10" t="s">
        <v>96</v>
      </c>
      <c r="E10" s="46" t="str">
        <f>+入力シート!D46&amp;"　"&amp;入力シート!G46</f>
        <v>　</v>
      </c>
      <c r="F10" s="43">
        <f>+入力シート!J46</f>
        <v>0</v>
      </c>
      <c r="H10" t="e">
        <f>+VLOOKUP(個人!A10,団体!$M$3:$N$10,2,FALSE)</f>
        <v>#N/A</v>
      </c>
      <c r="I10" t="e">
        <f t="shared" si="0"/>
        <v>#N/A</v>
      </c>
      <c r="J10" t="str">
        <f t="shared" si="1"/>
        <v>　</v>
      </c>
    </row>
    <row r="11" spans="1:10">
      <c r="A11" s="43">
        <f>+入力シート!$U$2</f>
        <v>0</v>
      </c>
      <c r="B11" s="44">
        <f>+団体!$B$20</f>
        <v>0</v>
      </c>
      <c r="C11" s="23">
        <v>66</v>
      </c>
      <c r="D11" t="s">
        <v>97</v>
      </c>
      <c r="E11" s="46" t="str">
        <f>+入力シート!D47&amp;"　"&amp;入力シート!G47</f>
        <v>　</v>
      </c>
      <c r="F11" s="43">
        <f>+入力シート!J47</f>
        <v>0</v>
      </c>
      <c r="H11" t="e">
        <f>+VLOOKUP(個人!A11,団体!$M$3:$N$10,2,FALSE)</f>
        <v>#N/A</v>
      </c>
      <c r="I11" t="e">
        <f t="shared" si="0"/>
        <v>#N/A</v>
      </c>
      <c r="J11" t="str">
        <f t="shared" si="1"/>
        <v>　</v>
      </c>
    </row>
    <row r="12" spans="1:10">
      <c r="A12" s="43">
        <f>+入力シート!$U$2</f>
        <v>0</v>
      </c>
      <c r="B12" s="44">
        <f>+団体!$B$20</f>
        <v>0</v>
      </c>
      <c r="C12" s="23">
        <v>66</v>
      </c>
      <c r="D12" t="s">
        <v>98</v>
      </c>
      <c r="E12" s="46" t="str">
        <f>+入力シート!D48&amp;"　"&amp;入力シート!G48</f>
        <v>　</v>
      </c>
      <c r="F12" s="43">
        <f>+入力シート!J48</f>
        <v>0</v>
      </c>
      <c r="H12" t="e">
        <f>+VLOOKUP(個人!A12,団体!$M$3:$N$10,2,FALSE)</f>
        <v>#N/A</v>
      </c>
      <c r="I12" t="e">
        <f t="shared" si="0"/>
        <v>#N/A</v>
      </c>
      <c r="J12" t="str">
        <f t="shared" si="1"/>
        <v>　</v>
      </c>
    </row>
    <row r="13" spans="1:10">
      <c r="A13" s="43">
        <f>+入力シート!$U$2</f>
        <v>0</v>
      </c>
      <c r="B13" s="44">
        <f>+団体!$B$20</f>
        <v>0</v>
      </c>
      <c r="C13" s="23">
        <v>73</v>
      </c>
      <c r="D13" t="s">
        <v>96</v>
      </c>
      <c r="E13" s="46" t="str">
        <f>+入力シート!D49&amp;"　"&amp;入力シート!G49</f>
        <v>　</v>
      </c>
      <c r="F13" s="43">
        <f>+入力シート!J49</f>
        <v>0</v>
      </c>
      <c r="H13" t="e">
        <f>+VLOOKUP(個人!A13,団体!$M$3:$N$10,2,FALSE)</f>
        <v>#N/A</v>
      </c>
      <c r="I13" t="e">
        <f t="shared" si="0"/>
        <v>#N/A</v>
      </c>
      <c r="J13" t="str">
        <f t="shared" si="1"/>
        <v>　</v>
      </c>
    </row>
    <row r="14" spans="1:10">
      <c r="A14" s="43">
        <f>+入力シート!$U$2</f>
        <v>0</v>
      </c>
      <c r="B14" s="44">
        <f>+団体!$B$20</f>
        <v>0</v>
      </c>
      <c r="C14" s="23">
        <v>73</v>
      </c>
      <c r="D14" t="s">
        <v>97</v>
      </c>
      <c r="E14" s="46" t="str">
        <f>+入力シート!D50&amp;"　"&amp;入力シート!G50</f>
        <v>　</v>
      </c>
      <c r="F14" s="43">
        <f>+入力シート!J50</f>
        <v>0</v>
      </c>
      <c r="H14" t="e">
        <f>+VLOOKUP(個人!A14,団体!$M$3:$N$10,2,FALSE)</f>
        <v>#N/A</v>
      </c>
      <c r="I14" t="e">
        <f t="shared" si="0"/>
        <v>#N/A</v>
      </c>
      <c r="J14" t="str">
        <f t="shared" si="1"/>
        <v>　</v>
      </c>
    </row>
    <row r="15" spans="1:10">
      <c r="A15" s="43">
        <f>+入力シート!$U$2</f>
        <v>0</v>
      </c>
      <c r="B15" s="44">
        <f>+団体!$B$20</f>
        <v>0</v>
      </c>
      <c r="C15" s="23">
        <v>73</v>
      </c>
      <c r="D15" t="s">
        <v>98</v>
      </c>
      <c r="E15" s="46" t="str">
        <f>+入力シート!D51&amp;"　"&amp;入力シート!G51</f>
        <v>　</v>
      </c>
      <c r="F15" s="43">
        <f>+入力シート!J51</f>
        <v>0</v>
      </c>
      <c r="H15" t="e">
        <f>+VLOOKUP(個人!A15,団体!$M$3:$N$10,2,FALSE)</f>
        <v>#N/A</v>
      </c>
      <c r="I15" t="e">
        <f t="shared" si="0"/>
        <v>#N/A</v>
      </c>
      <c r="J15" t="str">
        <f t="shared" si="1"/>
        <v>　</v>
      </c>
    </row>
    <row r="16" spans="1:10">
      <c r="A16" s="43">
        <f>+入力シート!$U$2</f>
        <v>0</v>
      </c>
      <c r="B16" s="44">
        <f>+団体!$B$20</f>
        <v>0</v>
      </c>
      <c r="C16" s="23">
        <v>81</v>
      </c>
      <c r="D16" t="s">
        <v>96</v>
      </c>
      <c r="E16" s="46" t="str">
        <f>+入力シート!D52&amp;"　"&amp;入力シート!G52</f>
        <v>　</v>
      </c>
      <c r="F16" s="43">
        <f>+入力シート!J52</f>
        <v>0</v>
      </c>
      <c r="H16" t="e">
        <f>+VLOOKUP(個人!A16,団体!$M$3:$N$10,2,FALSE)</f>
        <v>#N/A</v>
      </c>
      <c r="I16" t="e">
        <f t="shared" si="0"/>
        <v>#N/A</v>
      </c>
      <c r="J16" t="str">
        <f t="shared" si="1"/>
        <v>　</v>
      </c>
    </row>
    <row r="17" spans="1:10">
      <c r="A17" s="43">
        <f>+入力シート!$U$2</f>
        <v>0</v>
      </c>
      <c r="B17" s="44">
        <f>+団体!$B$20</f>
        <v>0</v>
      </c>
      <c r="C17" s="23">
        <v>81</v>
      </c>
      <c r="D17" t="s">
        <v>97</v>
      </c>
      <c r="E17" s="46" t="str">
        <f>+入力シート!D53&amp;"　"&amp;入力シート!G53</f>
        <v>　</v>
      </c>
      <c r="F17" s="43">
        <f>+入力シート!J53</f>
        <v>0</v>
      </c>
      <c r="H17" t="e">
        <f>+VLOOKUP(個人!A17,団体!$M$3:$N$10,2,FALSE)</f>
        <v>#N/A</v>
      </c>
      <c r="I17" t="e">
        <f t="shared" si="0"/>
        <v>#N/A</v>
      </c>
      <c r="J17" t="str">
        <f t="shared" si="1"/>
        <v>　</v>
      </c>
    </row>
    <row r="18" spans="1:10">
      <c r="A18" s="43">
        <f>+入力シート!$U$2</f>
        <v>0</v>
      </c>
      <c r="B18" s="44">
        <f>+団体!$B$20</f>
        <v>0</v>
      </c>
      <c r="C18" s="23">
        <v>81</v>
      </c>
      <c r="D18" t="s">
        <v>98</v>
      </c>
      <c r="E18" s="46" t="str">
        <f>+入力シート!D54&amp;"　"&amp;入力シート!G54</f>
        <v>　</v>
      </c>
      <c r="F18" s="43">
        <f>+入力シート!J54</f>
        <v>0</v>
      </c>
      <c r="H18" t="e">
        <f>+VLOOKUP(個人!A18,団体!$M$3:$N$10,2,FALSE)</f>
        <v>#N/A</v>
      </c>
      <c r="I18" t="e">
        <f t="shared" si="0"/>
        <v>#N/A</v>
      </c>
      <c r="J18" t="str">
        <f t="shared" si="1"/>
        <v>　</v>
      </c>
    </row>
    <row r="19" spans="1:10">
      <c r="A19" s="43">
        <f>+入力シート!$U$2</f>
        <v>0</v>
      </c>
      <c r="B19" s="44">
        <f>+団体!$B$20</f>
        <v>0</v>
      </c>
      <c r="C19" s="23">
        <v>90</v>
      </c>
      <c r="D19" t="s">
        <v>96</v>
      </c>
      <c r="E19" s="46" t="str">
        <f>+入力シート!D55&amp;"　"&amp;入力シート!G55</f>
        <v>　</v>
      </c>
      <c r="F19" s="43">
        <f>+入力シート!J55</f>
        <v>0</v>
      </c>
      <c r="H19" t="e">
        <f>+VLOOKUP(個人!A19,団体!$M$3:$N$10,2,FALSE)</f>
        <v>#N/A</v>
      </c>
      <c r="I19" t="e">
        <f t="shared" si="0"/>
        <v>#N/A</v>
      </c>
      <c r="J19" t="str">
        <f t="shared" si="1"/>
        <v>　</v>
      </c>
    </row>
    <row r="20" spans="1:10">
      <c r="A20" s="43">
        <f>+入力シート!$U$2</f>
        <v>0</v>
      </c>
      <c r="B20" s="44">
        <f>+団体!$B$20</f>
        <v>0</v>
      </c>
      <c r="C20" s="23">
        <v>90</v>
      </c>
      <c r="D20" t="s">
        <v>97</v>
      </c>
      <c r="E20" s="46" t="str">
        <f>+入力シート!D56&amp;"　"&amp;入力シート!G56</f>
        <v>　</v>
      </c>
      <c r="F20" s="43">
        <f>+入力シート!J56</f>
        <v>0</v>
      </c>
      <c r="H20" t="e">
        <f>+VLOOKUP(個人!A20,団体!$M$3:$N$10,2,FALSE)</f>
        <v>#N/A</v>
      </c>
      <c r="I20" t="e">
        <f t="shared" si="0"/>
        <v>#N/A</v>
      </c>
      <c r="J20" t="str">
        <f t="shared" si="1"/>
        <v>　</v>
      </c>
    </row>
    <row r="21" spans="1:10">
      <c r="A21" s="43">
        <f>+入力シート!$U$2</f>
        <v>0</v>
      </c>
      <c r="B21" s="44">
        <f>+団体!$B$20</f>
        <v>0</v>
      </c>
      <c r="C21" s="23">
        <v>90</v>
      </c>
      <c r="D21" t="s">
        <v>98</v>
      </c>
      <c r="E21" s="46" t="str">
        <f>+入力シート!D57&amp;"　"&amp;入力シート!G57</f>
        <v>　</v>
      </c>
      <c r="F21" s="43">
        <f>+入力シート!J57</f>
        <v>0</v>
      </c>
      <c r="H21" t="e">
        <f>+VLOOKUP(個人!A21,団体!$M$3:$N$10,2,FALSE)</f>
        <v>#N/A</v>
      </c>
      <c r="I21" t="e">
        <f t="shared" si="0"/>
        <v>#N/A</v>
      </c>
      <c r="J21" t="str">
        <f t="shared" si="1"/>
        <v>　</v>
      </c>
    </row>
    <row r="22" spans="1:10">
      <c r="A22" s="43">
        <f>+入力シート!$U$2</f>
        <v>0</v>
      </c>
      <c r="B22" s="44">
        <f>+団体!$B$20</f>
        <v>0</v>
      </c>
      <c r="C22" s="23" t="s">
        <v>99</v>
      </c>
      <c r="D22" t="s">
        <v>96</v>
      </c>
      <c r="E22" s="46" t="str">
        <f>+入力シート!D58&amp;"　"&amp;入力シート!G58</f>
        <v>　</v>
      </c>
      <c r="F22" s="43">
        <f>+入力シート!J58</f>
        <v>0</v>
      </c>
      <c r="H22" t="e">
        <f>+VLOOKUP(個人!A22,団体!$M$3:$N$10,2,FALSE)</f>
        <v>#N/A</v>
      </c>
      <c r="I22" t="e">
        <f t="shared" si="0"/>
        <v>#N/A</v>
      </c>
      <c r="J22" t="str">
        <f t="shared" si="1"/>
        <v>　</v>
      </c>
    </row>
    <row r="23" spans="1:10">
      <c r="A23" s="43">
        <f>+入力シート!$U$2</f>
        <v>0</v>
      </c>
      <c r="B23" s="44">
        <f>+団体!$B$20</f>
        <v>0</v>
      </c>
      <c r="C23" s="23" t="s">
        <v>99</v>
      </c>
      <c r="D23" t="s">
        <v>97</v>
      </c>
      <c r="E23" s="46" t="str">
        <f>+入力シート!D59&amp;"　"&amp;入力シート!G59</f>
        <v>　</v>
      </c>
      <c r="F23" s="43">
        <f>+入力シート!J59</f>
        <v>0</v>
      </c>
      <c r="H23" t="e">
        <f>+VLOOKUP(個人!A23,団体!$M$3:$N$10,2,FALSE)</f>
        <v>#N/A</v>
      </c>
      <c r="I23" t="e">
        <f t="shared" si="0"/>
        <v>#N/A</v>
      </c>
      <c r="J23" t="str">
        <f t="shared" si="1"/>
        <v>　</v>
      </c>
    </row>
    <row r="24" spans="1:10">
      <c r="A24" s="43">
        <f>+入力シート!$U$2</f>
        <v>0</v>
      </c>
      <c r="B24" s="44">
        <f>+団体!$B$20</f>
        <v>0</v>
      </c>
      <c r="C24" s="23" t="s">
        <v>99</v>
      </c>
      <c r="D24" t="s">
        <v>98</v>
      </c>
      <c r="E24" s="46" t="str">
        <f>+入力シート!D60&amp;"　"&amp;入力シート!G60</f>
        <v>　</v>
      </c>
      <c r="F24" s="43">
        <f>+入力シート!J60</f>
        <v>0</v>
      </c>
      <c r="H24" t="e">
        <f>+VLOOKUP(個人!A24,団体!$M$3:$N$10,2,FALSE)</f>
        <v>#N/A</v>
      </c>
      <c r="I24" t="e">
        <f t="shared" si="0"/>
        <v>#N/A</v>
      </c>
      <c r="J24" t="str">
        <f t="shared" si="1"/>
        <v>　</v>
      </c>
    </row>
    <row r="25" spans="1:10">
      <c r="A25" s="43">
        <f>+入力シート!$U$2</f>
        <v>0</v>
      </c>
      <c r="B25" s="44">
        <f>+団体!$B$20</f>
        <v>0</v>
      </c>
      <c r="C25" s="23">
        <v>40</v>
      </c>
      <c r="D25" t="s">
        <v>96</v>
      </c>
      <c r="E25" s="46" t="str">
        <f>+入力シート!P37&amp;"　"&amp;入力シート!S37</f>
        <v>　</v>
      </c>
      <c r="F25" s="43">
        <f>+入力シート!V37</f>
        <v>0</v>
      </c>
      <c r="H25" t="e">
        <f>+VLOOKUP(個人!A25,団体!$M$3:$N$10,2,FALSE)</f>
        <v>#N/A</v>
      </c>
      <c r="I25" t="e">
        <f t="shared" si="0"/>
        <v>#N/A</v>
      </c>
      <c r="J25" t="str">
        <f t="shared" si="1"/>
        <v>　</v>
      </c>
    </row>
    <row r="26" spans="1:10">
      <c r="A26" s="43">
        <f>+入力シート!$U$2</f>
        <v>0</v>
      </c>
      <c r="B26" s="44">
        <f>+団体!$B$20</f>
        <v>0</v>
      </c>
      <c r="C26" s="23">
        <v>40</v>
      </c>
      <c r="D26" t="s">
        <v>97</v>
      </c>
      <c r="E26" s="46" t="str">
        <f>+入力シート!P38&amp;"　"&amp;入力シート!S38</f>
        <v>　</v>
      </c>
      <c r="F26" s="43">
        <f>+入力シート!V38</f>
        <v>0</v>
      </c>
      <c r="H26" t="e">
        <f>+VLOOKUP(個人!A26,団体!$M$3:$N$10,2,FALSE)</f>
        <v>#N/A</v>
      </c>
      <c r="I26" t="e">
        <f t="shared" si="0"/>
        <v>#N/A</v>
      </c>
      <c r="J26" t="str">
        <f t="shared" si="1"/>
        <v>　</v>
      </c>
    </row>
    <row r="27" spans="1:10">
      <c r="A27" s="43">
        <f>+入力シート!$U$2</f>
        <v>0</v>
      </c>
      <c r="B27" s="44">
        <f>+団体!$B$20</f>
        <v>0</v>
      </c>
      <c r="C27" s="23">
        <v>40</v>
      </c>
      <c r="D27" t="s">
        <v>98</v>
      </c>
      <c r="E27" s="46" t="str">
        <f>+入力シート!P39&amp;"　"&amp;入力シート!S39</f>
        <v>　</v>
      </c>
      <c r="F27" s="43">
        <f>+入力シート!V39</f>
        <v>0</v>
      </c>
      <c r="H27" t="e">
        <f>+VLOOKUP(個人!A27,団体!$M$3:$N$10,2,FALSE)</f>
        <v>#N/A</v>
      </c>
      <c r="I27" t="e">
        <f t="shared" si="0"/>
        <v>#N/A</v>
      </c>
      <c r="J27" t="str">
        <f t="shared" si="1"/>
        <v>　</v>
      </c>
    </row>
    <row r="28" spans="1:10">
      <c r="A28" s="43">
        <f>+入力シート!$U$2</f>
        <v>0</v>
      </c>
      <c r="B28" s="44">
        <f>+団体!$B$20</f>
        <v>0</v>
      </c>
      <c r="C28" s="23">
        <v>44</v>
      </c>
      <c r="D28" t="s">
        <v>96</v>
      </c>
      <c r="E28" s="46" t="str">
        <f>+入力シート!P40&amp;"　"&amp;入力シート!S40</f>
        <v>　</v>
      </c>
      <c r="F28" s="43">
        <f>+入力シート!V40</f>
        <v>0</v>
      </c>
      <c r="H28" t="e">
        <f>+VLOOKUP(個人!A28,団体!$M$3:$N$10,2,FALSE)</f>
        <v>#N/A</v>
      </c>
      <c r="I28" t="e">
        <f t="shared" si="0"/>
        <v>#N/A</v>
      </c>
      <c r="J28" t="str">
        <f t="shared" si="1"/>
        <v>　</v>
      </c>
    </row>
    <row r="29" spans="1:10">
      <c r="A29" s="43">
        <f>+入力シート!$U$2</f>
        <v>0</v>
      </c>
      <c r="B29" s="44">
        <f>+団体!$B$20</f>
        <v>0</v>
      </c>
      <c r="C29" s="23">
        <v>44</v>
      </c>
      <c r="D29" t="s">
        <v>97</v>
      </c>
      <c r="E29" s="46" t="str">
        <f>+入力シート!P41&amp;"　"&amp;入力シート!S41</f>
        <v>　</v>
      </c>
      <c r="F29" s="43">
        <f>+入力シート!V41</f>
        <v>0</v>
      </c>
      <c r="H29" t="e">
        <f>+VLOOKUP(個人!A29,団体!$M$3:$N$10,2,FALSE)</f>
        <v>#N/A</v>
      </c>
      <c r="I29" t="e">
        <f t="shared" si="0"/>
        <v>#N/A</v>
      </c>
      <c r="J29" t="str">
        <f t="shared" si="1"/>
        <v>　</v>
      </c>
    </row>
    <row r="30" spans="1:10">
      <c r="A30" s="43">
        <f>+入力シート!$U$2</f>
        <v>0</v>
      </c>
      <c r="B30" s="44">
        <f>+団体!$B$20</f>
        <v>0</v>
      </c>
      <c r="C30" s="23">
        <v>44</v>
      </c>
      <c r="D30" t="s">
        <v>98</v>
      </c>
      <c r="E30" s="46" t="str">
        <f>+入力シート!P42&amp;"　"&amp;入力シート!S42</f>
        <v>　</v>
      </c>
      <c r="F30" s="43">
        <f>+入力シート!V42</f>
        <v>0</v>
      </c>
      <c r="H30" t="e">
        <f>+VLOOKUP(個人!A30,団体!$M$3:$N$10,2,FALSE)</f>
        <v>#N/A</v>
      </c>
      <c r="I30" t="e">
        <f t="shared" si="0"/>
        <v>#N/A</v>
      </c>
      <c r="J30" t="str">
        <f t="shared" si="1"/>
        <v>　</v>
      </c>
    </row>
    <row r="31" spans="1:10">
      <c r="A31" s="43">
        <f>+入力シート!$U$2</f>
        <v>0</v>
      </c>
      <c r="B31" s="44">
        <f>+団体!$B$20</f>
        <v>0</v>
      </c>
      <c r="C31" s="23">
        <v>48</v>
      </c>
      <c r="D31" t="s">
        <v>96</v>
      </c>
      <c r="E31" s="46" t="str">
        <f>+入力シート!P43&amp;"　"&amp;入力シート!S43</f>
        <v>　</v>
      </c>
      <c r="F31" s="43">
        <f>+入力シート!V43</f>
        <v>0</v>
      </c>
      <c r="H31" t="e">
        <f>+VLOOKUP(個人!A31,団体!$M$3:$N$10,2,FALSE)</f>
        <v>#N/A</v>
      </c>
      <c r="I31" t="e">
        <f t="shared" si="0"/>
        <v>#N/A</v>
      </c>
      <c r="J31" t="str">
        <f t="shared" si="1"/>
        <v>　</v>
      </c>
    </row>
    <row r="32" spans="1:10">
      <c r="A32" s="43">
        <f>+入力シート!$U$2</f>
        <v>0</v>
      </c>
      <c r="B32" s="44">
        <f>+団体!$B$20</f>
        <v>0</v>
      </c>
      <c r="C32" s="23">
        <v>48</v>
      </c>
      <c r="D32" t="s">
        <v>97</v>
      </c>
      <c r="E32" s="46" t="str">
        <f>+入力シート!P44&amp;"　"&amp;入力シート!S44</f>
        <v>　</v>
      </c>
      <c r="F32" s="43">
        <f>+入力シート!V44</f>
        <v>0</v>
      </c>
      <c r="H32" t="e">
        <f>+VLOOKUP(個人!A32,団体!$M$3:$N$10,2,FALSE)</f>
        <v>#N/A</v>
      </c>
      <c r="I32" t="e">
        <f t="shared" si="0"/>
        <v>#N/A</v>
      </c>
      <c r="J32" t="str">
        <f t="shared" si="1"/>
        <v>　</v>
      </c>
    </row>
    <row r="33" spans="1:10">
      <c r="A33" s="43">
        <f>+入力シート!$U$2</f>
        <v>0</v>
      </c>
      <c r="B33" s="44">
        <f>+団体!$B$20</f>
        <v>0</v>
      </c>
      <c r="C33" s="23">
        <v>48</v>
      </c>
      <c r="D33" t="s">
        <v>98</v>
      </c>
      <c r="E33" s="46" t="str">
        <f>+入力シート!P45&amp;"　"&amp;入力シート!S45</f>
        <v>　</v>
      </c>
      <c r="F33" s="43">
        <f>+入力シート!V45</f>
        <v>0</v>
      </c>
      <c r="H33" t="e">
        <f>+VLOOKUP(個人!A33,団体!$M$3:$N$10,2,FALSE)</f>
        <v>#N/A</v>
      </c>
      <c r="I33" t="e">
        <f t="shared" si="0"/>
        <v>#N/A</v>
      </c>
      <c r="J33" t="str">
        <f t="shared" si="1"/>
        <v>　</v>
      </c>
    </row>
    <row r="34" spans="1:10">
      <c r="A34" s="43">
        <f>+入力シート!$U$2</f>
        <v>0</v>
      </c>
      <c r="B34" s="44">
        <f>+団体!$B$20</f>
        <v>0</v>
      </c>
      <c r="C34" s="23">
        <v>52</v>
      </c>
      <c r="D34" t="s">
        <v>96</v>
      </c>
      <c r="E34" s="46" t="str">
        <f>+入力シート!P46&amp;"　"&amp;入力シート!S46</f>
        <v>　</v>
      </c>
      <c r="F34" s="43">
        <f>+入力シート!V46</f>
        <v>0</v>
      </c>
      <c r="H34" t="e">
        <f>+VLOOKUP(個人!A34,団体!$M$3:$N$10,2,FALSE)</f>
        <v>#N/A</v>
      </c>
      <c r="I34" t="e">
        <f t="shared" si="0"/>
        <v>#N/A</v>
      </c>
      <c r="J34" t="str">
        <f t="shared" si="1"/>
        <v>　</v>
      </c>
    </row>
    <row r="35" spans="1:10">
      <c r="A35" s="43">
        <f>+入力シート!$U$2</f>
        <v>0</v>
      </c>
      <c r="B35" s="44">
        <f>+団体!$B$20</f>
        <v>0</v>
      </c>
      <c r="C35" s="23">
        <v>52</v>
      </c>
      <c r="D35" t="s">
        <v>97</v>
      </c>
      <c r="E35" s="46" t="str">
        <f>+入力シート!P47&amp;"　"&amp;入力シート!S47</f>
        <v>　</v>
      </c>
      <c r="F35" s="43">
        <f>+入力シート!V47</f>
        <v>0</v>
      </c>
      <c r="H35" t="e">
        <f>+VLOOKUP(個人!A35,団体!$M$3:$N$10,2,FALSE)</f>
        <v>#N/A</v>
      </c>
      <c r="I35" t="e">
        <f t="shared" si="0"/>
        <v>#N/A</v>
      </c>
      <c r="J35" t="str">
        <f t="shared" si="1"/>
        <v>　</v>
      </c>
    </row>
    <row r="36" spans="1:10">
      <c r="A36" s="43">
        <f>+入力シート!$U$2</f>
        <v>0</v>
      </c>
      <c r="B36" s="44">
        <f>+団体!$B$20</f>
        <v>0</v>
      </c>
      <c r="C36" s="23">
        <v>52</v>
      </c>
      <c r="D36" t="s">
        <v>98</v>
      </c>
      <c r="E36" s="46" t="str">
        <f>+入力シート!P48&amp;"　"&amp;入力シート!S48</f>
        <v>　</v>
      </c>
      <c r="F36" s="43">
        <f>+入力シート!V48</f>
        <v>0</v>
      </c>
      <c r="H36" t="e">
        <f>+VLOOKUP(個人!A36,団体!$M$3:$N$10,2,FALSE)</f>
        <v>#N/A</v>
      </c>
      <c r="I36" t="e">
        <f t="shared" si="0"/>
        <v>#N/A</v>
      </c>
      <c r="J36" t="str">
        <f t="shared" si="1"/>
        <v>　</v>
      </c>
    </row>
    <row r="37" spans="1:10">
      <c r="A37" s="43">
        <f>+入力シート!$U$2</f>
        <v>0</v>
      </c>
      <c r="B37" s="44">
        <f>+団体!$B$20</f>
        <v>0</v>
      </c>
      <c r="C37" s="23">
        <v>57</v>
      </c>
      <c r="D37" t="s">
        <v>96</v>
      </c>
      <c r="E37" s="46" t="str">
        <f>+入力シート!P49&amp;"　"&amp;入力シート!S49</f>
        <v>　</v>
      </c>
      <c r="F37" s="43">
        <f>+入力シート!V49</f>
        <v>0</v>
      </c>
      <c r="H37" t="e">
        <f>+VLOOKUP(個人!A37,団体!$M$3:$N$10,2,FALSE)</f>
        <v>#N/A</v>
      </c>
      <c r="I37" t="e">
        <f t="shared" si="0"/>
        <v>#N/A</v>
      </c>
      <c r="J37" t="str">
        <f t="shared" si="1"/>
        <v>　</v>
      </c>
    </row>
    <row r="38" spans="1:10">
      <c r="A38" s="43">
        <f>+入力シート!$U$2</f>
        <v>0</v>
      </c>
      <c r="B38" s="44">
        <f>+団体!$B$20</f>
        <v>0</v>
      </c>
      <c r="C38" s="23">
        <v>57</v>
      </c>
      <c r="D38" t="s">
        <v>97</v>
      </c>
      <c r="E38" s="46" t="str">
        <f>+入力シート!P50&amp;"　"&amp;入力シート!S50</f>
        <v>　</v>
      </c>
      <c r="F38" s="43">
        <f>+入力シート!V50</f>
        <v>0</v>
      </c>
      <c r="H38" t="e">
        <f>+VLOOKUP(個人!A38,団体!$M$3:$N$10,2,FALSE)</f>
        <v>#N/A</v>
      </c>
      <c r="I38" t="e">
        <f t="shared" si="0"/>
        <v>#N/A</v>
      </c>
      <c r="J38" t="str">
        <f t="shared" si="1"/>
        <v>　</v>
      </c>
    </row>
    <row r="39" spans="1:10">
      <c r="A39" s="43">
        <f>+入力シート!$U$2</f>
        <v>0</v>
      </c>
      <c r="B39" s="44">
        <f>+団体!$B$20</f>
        <v>0</v>
      </c>
      <c r="C39" s="23">
        <v>57</v>
      </c>
      <c r="D39" t="s">
        <v>98</v>
      </c>
      <c r="E39" s="46" t="str">
        <f>+入力シート!P51&amp;"　"&amp;入力シート!S51</f>
        <v>　</v>
      </c>
      <c r="F39" s="43">
        <f>+入力シート!V51</f>
        <v>0</v>
      </c>
      <c r="H39" t="e">
        <f>+VLOOKUP(個人!A39,団体!$M$3:$N$10,2,FALSE)</f>
        <v>#N/A</v>
      </c>
      <c r="I39" t="e">
        <f t="shared" si="0"/>
        <v>#N/A</v>
      </c>
      <c r="J39" t="str">
        <f t="shared" si="1"/>
        <v>　</v>
      </c>
    </row>
    <row r="40" spans="1:10">
      <c r="A40" s="43">
        <f>+入力シート!$U$2</f>
        <v>0</v>
      </c>
      <c r="B40" s="44">
        <f>+団体!$B$20</f>
        <v>0</v>
      </c>
      <c r="C40" s="23">
        <v>63</v>
      </c>
      <c r="D40" t="s">
        <v>96</v>
      </c>
      <c r="E40" s="46" t="str">
        <f>+入力シート!P52&amp;"　"&amp;入力シート!S52</f>
        <v>　</v>
      </c>
      <c r="F40" s="43">
        <f>+入力シート!V52</f>
        <v>0</v>
      </c>
      <c r="H40" t="e">
        <f>+VLOOKUP(個人!A40,団体!$M$3:$N$10,2,FALSE)</f>
        <v>#N/A</v>
      </c>
      <c r="I40" t="e">
        <f t="shared" si="0"/>
        <v>#N/A</v>
      </c>
      <c r="J40" t="str">
        <f t="shared" si="1"/>
        <v>　</v>
      </c>
    </row>
    <row r="41" spans="1:10">
      <c r="A41" s="43">
        <f>+入力シート!$U$2</f>
        <v>0</v>
      </c>
      <c r="B41" s="44">
        <f>+団体!$B$20</f>
        <v>0</v>
      </c>
      <c r="C41" s="23">
        <v>63</v>
      </c>
      <c r="D41" t="s">
        <v>97</v>
      </c>
      <c r="E41" s="46" t="str">
        <f>+入力シート!P53&amp;"　"&amp;入力シート!S53</f>
        <v>　</v>
      </c>
      <c r="F41" s="43">
        <f>+入力シート!V53</f>
        <v>0</v>
      </c>
      <c r="H41" t="e">
        <f>+VLOOKUP(個人!A41,団体!$M$3:$N$10,2,FALSE)</f>
        <v>#N/A</v>
      </c>
      <c r="I41" t="e">
        <f t="shared" si="0"/>
        <v>#N/A</v>
      </c>
      <c r="J41" t="str">
        <f t="shared" si="1"/>
        <v>　</v>
      </c>
    </row>
    <row r="42" spans="1:10">
      <c r="A42" s="43">
        <f>+入力シート!$U$2</f>
        <v>0</v>
      </c>
      <c r="B42" s="44">
        <f>+団体!$B$20</f>
        <v>0</v>
      </c>
      <c r="C42" s="23">
        <v>63</v>
      </c>
      <c r="D42" t="s">
        <v>98</v>
      </c>
      <c r="E42" s="46" t="str">
        <f>+入力シート!P54&amp;"　"&amp;入力シート!S54</f>
        <v>　</v>
      </c>
      <c r="F42" s="43">
        <f>+入力シート!V54</f>
        <v>0</v>
      </c>
      <c r="H42" t="e">
        <f>+VLOOKUP(個人!A42,団体!$M$3:$N$10,2,FALSE)</f>
        <v>#N/A</v>
      </c>
      <c r="I42" t="e">
        <f t="shared" si="0"/>
        <v>#N/A</v>
      </c>
      <c r="J42" t="str">
        <f t="shared" si="1"/>
        <v>　</v>
      </c>
    </row>
    <row r="43" spans="1:10">
      <c r="A43" s="43">
        <f>+入力シート!$U$2</f>
        <v>0</v>
      </c>
      <c r="B43" s="44">
        <f>+団体!$B$20</f>
        <v>0</v>
      </c>
      <c r="C43" s="23">
        <v>70</v>
      </c>
      <c r="D43" t="s">
        <v>96</v>
      </c>
      <c r="E43" s="46" t="str">
        <f>+入力シート!P55&amp;"　"&amp;入力シート!S55</f>
        <v>　</v>
      </c>
      <c r="F43" s="43">
        <f>+入力シート!V55</f>
        <v>0</v>
      </c>
      <c r="H43" t="e">
        <f>+VLOOKUP(個人!A43,団体!$M$3:$N$10,2,FALSE)</f>
        <v>#N/A</v>
      </c>
      <c r="I43" t="e">
        <f t="shared" si="0"/>
        <v>#N/A</v>
      </c>
      <c r="J43" t="str">
        <f t="shared" si="1"/>
        <v>　</v>
      </c>
    </row>
    <row r="44" spans="1:10">
      <c r="A44" s="43">
        <f>+入力シート!$U$2</f>
        <v>0</v>
      </c>
      <c r="B44" s="44">
        <f>+団体!$B$20</f>
        <v>0</v>
      </c>
      <c r="C44" s="23">
        <v>70</v>
      </c>
      <c r="D44" t="s">
        <v>97</v>
      </c>
      <c r="E44" s="46" t="str">
        <f>+入力シート!P56&amp;"　"&amp;入力シート!S56</f>
        <v>　</v>
      </c>
      <c r="F44" s="43">
        <f>+入力シート!V56</f>
        <v>0</v>
      </c>
      <c r="H44" t="e">
        <f>+VLOOKUP(個人!A44,団体!$M$3:$N$10,2,FALSE)</f>
        <v>#N/A</v>
      </c>
      <c r="I44" t="e">
        <f t="shared" si="0"/>
        <v>#N/A</v>
      </c>
      <c r="J44" t="str">
        <f t="shared" si="1"/>
        <v>　</v>
      </c>
    </row>
    <row r="45" spans="1:10">
      <c r="A45" s="43">
        <f>+入力シート!$U$2</f>
        <v>0</v>
      </c>
      <c r="B45" s="44">
        <f>+団体!$B$20</f>
        <v>0</v>
      </c>
      <c r="C45" s="23">
        <v>70</v>
      </c>
      <c r="D45" t="s">
        <v>98</v>
      </c>
      <c r="E45" s="46" t="str">
        <f>+入力シート!P57&amp;"　"&amp;入力シート!S57</f>
        <v>　</v>
      </c>
      <c r="F45" s="43">
        <f>+入力シート!V57</f>
        <v>0</v>
      </c>
      <c r="H45" t="e">
        <f>+VLOOKUP(個人!A45,団体!$M$3:$N$10,2,FALSE)</f>
        <v>#N/A</v>
      </c>
      <c r="I45" t="e">
        <f t="shared" si="0"/>
        <v>#N/A</v>
      </c>
      <c r="J45" t="str">
        <f t="shared" si="1"/>
        <v>　</v>
      </c>
    </row>
    <row r="46" spans="1:10">
      <c r="A46" s="43">
        <f>+入力シート!$U$2</f>
        <v>0</v>
      </c>
      <c r="B46" s="44">
        <f>+団体!$B$20</f>
        <v>0</v>
      </c>
      <c r="C46" s="23" t="s">
        <v>100</v>
      </c>
      <c r="D46" t="s">
        <v>96</v>
      </c>
      <c r="E46" s="46" t="str">
        <f>+入力シート!P58&amp;"　"&amp;入力シート!S58</f>
        <v>　</v>
      </c>
      <c r="F46" s="43">
        <f>+入力シート!V58</f>
        <v>0</v>
      </c>
      <c r="H46" t="e">
        <f>+VLOOKUP(個人!A46,団体!$M$3:$N$10,2,FALSE)</f>
        <v>#N/A</v>
      </c>
      <c r="I46" t="e">
        <f t="shared" si="0"/>
        <v>#N/A</v>
      </c>
      <c r="J46" t="str">
        <f t="shared" si="1"/>
        <v>　</v>
      </c>
    </row>
    <row r="47" spans="1:10">
      <c r="A47" s="43">
        <f>+入力シート!$U$2</f>
        <v>0</v>
      </c>
      <c r="B47" s="44">
        <f>+団体!$B$20</f>
        <v>0</v>
      </c>
      <c r="C47" s="23" t="s">
        <v>100</v>
      </c>
      <c r="D47" t="s">
        <v>97</v>
      </c>
      <c r="E47" s="46" t="str">
        <f>+入力シート!P59&amp;"　"&amp;入力シート!S59</f>
        <v>　</v>
      </c>
      <c r="F47" s="43">
        <f>+入力シート!V59</f>
        <v>0</v>
      </c>
      <c r="H47" t="e">
        <f>+VLOOKUP(個人!A47,団体!$M$3:$N$10,2,FALSE)</f>
        <v>#N/A</v>
      </c>
      <c r="I47" t="e">
        <f t="shared" si="0"/>
        <v>#N/A</v>
      </c>
      <c r="J47" t="str">
        <f t="shared" si="1"/>
        <v>　</v>
      </c>
    </row>
    <row r="48" spans="1:10">
      <c r="A48" s="43">
        <f>+入力シート!$U$2</f>
        <v>0</v>
      </c>
      <c r="B48" s="44">
        <f>+団体!$B$20</f>
        <v>0</v>
      </c>
      <c r="C48" s="23" t="s">
        <v>100</v>
      </c>
      <c r="D48" t="s">
        <v>98</v>
      </c>
      <c r="E48" s="46" t="str">
        <f>+入力シート!P60&amp;"　"&amp;入力シート!S60</f>
        <v>　</v>
      </c>
      <c r="F48" s="43">
        <f>+入力シート!V60</f>
        <v>0</v>
      </c>
      <c r="H48" t="e">
        <f>+VLOOKUP(個人!A48,団体!$M$3:$N$10,2,FALSE)</f>
        <v>#N/A</v>
      </c>
      <c r="I48" t="e">
        <f t="shared" si="0"/>
        <v>#N/A</v>
      </c>
      <c r="J48" t="str">
        <f t="shared" si="1"/>
        <v>　</v>
      </c>
    </row>
  </sheetData>
  <autoFilter ref="E1:E48"/>
  <phoneticPr fontId="4"/>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theme="1"/>
  </sheetPr>
  <dimension ref="A1:V7"/>
  <sheetViews>
    <sheetView topLeftCell="A4" workbookViewId="0">
      <selection activeCell="A7" sqref="A7"/>
    </sheetView>
  </sheetViews>
  <sheetFormatPr defaultColWidth="8.875" defaultRowHeight="14.25"/>
  <cols>
    <col min="1" max="1" width="19.125" bestFit="1" customWidth="1"/>
    <col min="2" max="2" width="7.5" bestFit="1" customWidth="1"/>
    <col min="3" max="3" width="9" bestFit="1" customWidth="1"/>
    <col min="4" max="4" width="5.875" bestFit="1" customWidth="1"/>
    <col min="5" max="10" width="4.5" bestFit="1" customWidth="1"/>
    <col min="11" max="11" width="5.375" bestFit="1" customWidth="1"/>
    <col min="12" max="12" width="3.375" bestFit="1" customWidth="1"/>
    <col min="13" max="19" width="4.5" bestFit="1" customWidth="1"/>
    <col min="20" max="20" width="5.375" bestFit="1" customWidth="1"/>
    <col min="21" max="21" width="3.375" bestFit="1" customWidth="1"/>
    <col min="22" max="22" width="5.5" bestFit="1" customWidth="1"/>
  </cols>
  <sheetData>
    <row r="1" spans="1:22">
      <c r="A1" s="209" t="s">
        <v>103</v>
      </c>
      <c r="B1" s="24" t="s">
        <v>104</v>
      </c>
      <c r="C1" s="25" t="s">
        <v>105</v>
      </c>
      <c r="D1" s="211" t="s">
        <v>106</v>
      </c>
      <c r="E1" s="212"/>
      <c r="F1" s="212"/>
      <c r="G1" s="212"/>
      <c r="H1" s="212"/>
      <c r="I1" s="212"/>
      <c r="J1" s="212"/>
      <c r="K1" s="212"/>
      <c r="L1" s="213"/>
      <c r="M1" s="211" t="s">
        <v>107</v>
      </c>
      <c r="N1" s="212"/>
      <c r="O1" s="212"/>
      <c r="P1" s="212"/>
      <c r="Q1" s="212"/>
      <c r="R1" s="212"/>
      <c r="S1" s="212"/>
      <c r="T1" s="212"/>
      <c r="U1" s="213"/>
      <c r="V1" s="26" t="s">
        <v>108</v>
      </c>
    </row>
    <row r="2" spans="1:22">
      <c r="A2" s="210"/>
      <c r="B2" s="27" t="s">
        <v>109</v>
      </c>
      <c r="C2" s="28" t="s">
        <v>109</v>
      </c>
      <c r="D2" s="29">
        <v>-50</v>
      </c>
      <c r="E2" s="30">
        <v>-55</v>
      </c>
      <c r="F2" s="30">
        <v>-60</v>
      </c>
      <c r="G2" s="30">
        <v>-66</v>
      </c>
      <c r="H2" s="30">
        <v>-73</v>
      </c>
      <c r="I2" s="30">
        <v>-81</v>
      </c>
      <c r="J2" s="30">
        <v>-90</v>
      </c>
      <c r="K2" s="31" t="s">
        <v>110</v>
      </c>
      <c r="L2" s="32" t="s">
        <v>111</v>
      </c>
      <c r="M2" s="33">
        <v>-40</v>
      </c>
      <c r="N2" s="29">
        <v>-44</v>
      </c>
      <c r="O2" s="30">
        <v>-48</v>
      </c>
      <c r="P2" s="30">
        <v>-52</v>
      </c>
      <c r="Q2" s="30">
        <v>-57</v>
      </c>
      <c r="R2" s="30">
        <v>-63</v>
      </c>
      <c r="S2" s="30">
        <v>-70</v>
      </c>
      <c r="T2" s="34" t="s">
        <v>112</v>
      </c>
      <c r="U2" s="35" t="s">
        <v>111</v>
      </c>
      <c r="V2" s="36" t="s">
        <v>113</v>
      </c>
    </row>
    <row r="3" spans="1:22">
      <c r="A3" s="37">
        <f>+入力シート!$D$2</f>
        <v>0</v>
      </c>
      <c r="B3" s="38">
        <f>COUNTA(入力シート!C29)</f>
        <v>0</v>
      </c>
      <c r="C3" s="39">
        <f>COUNTA(入力シート!N27)</f>
        <v>0</v>
      </c>
      <c r="D3" s="40">
        <f>COUNTA(入力シート!D37:E39)</f>
        <v>0</v>
      </c>
      <c r="E3" s="38">
        <f>COUNTA(入力シート!D40:E42)</f>
        <v>0</v>
      </c>
      <c r="F3" s="38">
        <f>COUNTA(入力シート!D43:E45)</f>
        <v>0</v>
      </c>
      <c r="G3" s="38">
        <f>COUNTA(入力シート!D46:E48)</f>
        <v>0</v>
      </c>
      <c r="H3" s="38">
        <f>COUNTA(入力シート!D49:E51)</f>
        <v>0</v>
      </c>
      <c r="I3" s="38">
        <f>COUNTA(入力シート!D52:E54)</f>
        <v>0</v>
      </c>
      <c r="J3" s="38">
        <f>COUNTA(入力シート!D55:E57)</f>
        <v>0</v>
      </c>
      <c r="K3" s="38">
        <f>COUNTA(入力シート!D58:E60)</f>
        <v>0</v>
      </c>
      <c r="L3" s="41">
        <f>SUM(D3:K3)</f>
        <v>0</v>
      </c>
      <c r="M3" s="38">
        <f>COUNTA(入力シート!P37:Q39)</f>
        <v>0</v>
      </c>
      <c r="N3" s="38">
        <f>COUNTA(入力シート!P40:Q42)</f>
        <v>0</v>
      </c>
      <c r="O3" s="38">
        <f>COUNTA(入力シート!P43:Q45)</f>
        <v>0</v>
      </c>
      <c r="P3" s="38">
        <f>COUNTA(入力シート!P46:Q48)</f>
        <v>0</v>
      </c>
      <c r="Q3" s="38">
        <f>COUNTA(入力シート!P49:Q51)</f>
        <v>0</v>
      </c>
      <c r="R3" s="38">
        <f>COUNTA(入力シート!P52:Q54)</f>
        <v>0</v>
      </c>
      <c r="S3" s="38">
        <f>COUNTA(入力シート!P55:Q57)</f>
        <v>0</v>
      </c>
      <c r="T3" s="38">
        <f>COUNTA(入力シート!P58:Q60)</f>
        <v>0</v>
      </c>
      <c r="U3" s="41">
        <f>SUM(M3:T3)</f>
        <v>0</v>
      </c>
      <c r="V3" s="42">
        <f>+L3+U3</f>
        <v>0</v>
      </c>
    </row>
    <row r="6" spans="1:22">
      <c r="A6" t="s">
        <v>140</v>
      </c>
      <c r="B6" t="s">
        <v>139</v>
      </c>
      <c r="C6" t="s">
        <v>141</v>
      </c>
      <c r="D6" t="s">
        <v>142</v>
      </c>
    </row>
    <row r="7" spans="1:22">
      <c r="A7" s="37">
        <f>+入力シート!$D$2</f>
        <v>0</v>
      </c>
      <c r="B7" s="66">
        <f>+入力シート!U13</f>
        <v>0</v>
      </c>
      <c r="C7">
        <f>+入力シート!Q15</f>
        <v>0</v>
      </c>
      <c r="D7" s="66">
        <f>+入力シート!U16</f>
        <v>0</v>
      </c>
    </row>
  </sheetData>
  <sheetProtection sheet="1" objects="1" scenarios="1"/>
  <mergeCells count="3">
    <mergeCell ref="A1:A2"/>
    <mergeCell ref="D1:L1"/>
    <mergeCell ref="M1:U1"/>
  </mergeCells>
  <phoneticPr fontId="4"/>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説明</vt:lpstr>
      <vt:lpstr>入力シート</vt:lpstr>
      <vt:lpstr>団体</vt:lpstr>
      <vt:lpstr>個人</vt:lpstr>
      <vt:lpstr>人数</vt:lpstr>
      <vt:lpstr>入力シート!Print_Area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一真 谷口</dc:creator>
  <cp:lastModifiedBy>shinji</cp:lastModifiedBy>
  <cp:lastPrinted>2016-11-13T08:50:41Z</cp:lastPrinted>
  <dcterms:created xsi:type="dcterms:W3CDTF">2016-11-05T23:11:26Z</dcterms:created>
  <dcterms:modified xsi:type="dcterms:W3CDTF">2017-11-17T12:41:36Z</dcterms:modified>
</cp:coreProperties>
</file>